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1">'BS'!$A$1:$H$64</definedName>
    <definedName name="_xlnm.Print_Area" localSheetId="4">'NOTES'!$A$1:$J$274</definedName>
    <definedName name="_xlnm.Print_Titles" localSheetId="2">'EQUITY'!$1:$11</definedName>
  </definedNames>
  <calcPr fullCalcOnLoad="1"/>
</workbook>
</file>

<file path=xl/sharedStrings.xml><?xml version="1.0" encoding="utf-8"?>
<sst xmlns="http://schemas.openxmlformats.org/spreadsheetml/2006/main" count="406" uniqueCount="324">
  <si>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</si>
  <si>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</si>
  <si>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</si>
  <si>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</si>
  <si>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</si>
  <si>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</si>
  <si>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</si>
  <si>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</si>
  <si>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</si>
  <si>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</si>
  <si>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</si>
  <si>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</si>
  <si>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</si>
  <si>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</si>
  <si>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</si>
  <si>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</si>
  <si>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</si>
  <si>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</si>
  <si>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</si>
  <si>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</si>
  <si>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</si>
  <si>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A12</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</si>
  <si>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</si>
  <si>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</si>
  <si>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</si>
  <si>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</si>
  <si>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</si>
  <si>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</si>
  <si>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</si>
  <si>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</si>
  <si>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</si>
  <si>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</si>
  <si>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</si>
  <si>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</si>
  <si>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</si>
  <si>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</si>
  <si>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</si>
  <si>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</si>
  <si>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</si>
  <si>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</si>
  <si>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</si>
  <si>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</si>
  <si>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</si>
  <si>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</si>
  <si>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</si>
  <si>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</si>
  <si>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</si>
  <si>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</si>
  <si>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</si>
  <si>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</si>
  <si>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</si>
  <si>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AS AT</t>
  </si>
  <si>
    <t>END OF</t>
  </si>
  <si>
    <t>PRECEDING</t>
  </si>
  <si>
    <t>CURRENT</t>
  </si>
  <si>
    <t>FINANCIAL</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</si>
  <si>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</si>
  <si>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</si>
  <si>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</si>
  <si>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</si>
  <si>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</si>
  <si>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</si>
  <si>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</si>
  <si>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</si>
  <si>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</si>
  <si>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</si>
  <si>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</si>
  <si>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</si>
  <si>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</si>
  <si>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</si>
  <si>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</si>
  <si>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</si>
  <si>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</si>
  <si>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</si>
  <si>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</si>
  <si>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</si>
  <si>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</si>
  <si>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</si>
  <si>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Profit before tax</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</si>
  <si>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</si>
  <si>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</si>
  <si>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</si>
  <si>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</si>
  <si>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</si>
  <si>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</si>
  <si>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</si>
  <si>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</si>
  <si>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</si>
  <si>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</si>
  <si>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</si>
  <si>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</si>
  <si>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</si>
  <si>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</si>
  <si>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</si>
  <si>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</si>
  <si>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</si>
  <si>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</si>
  <si>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</si>
  <si>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</si>
  <si>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</si>
  <si>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</si>
  <si>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</si>
  <si>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</si>
  <si>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</si>
  <si>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</si>
  <si>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</si>
  <si>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</si>
  <si>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</si>
  <si>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</si>
  <si>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</si>
  <si>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</si>
  <si>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</si>
  <si>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</si>
  <si>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</si>
  <si>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</si>
  <si>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</si>
  <si>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</si>
  <si>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</si>
  <si>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</si>
  <si>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</si>
  <si>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</si>
  <si>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Status of corporate proposals.</t>
  </si>
  <si>
    <t>Basic EPS</t>
  </si>
  <si>
    <t>Dilutive EPS</t>
  </si>
  <si>
    <t>-In issue during the period</t>
  </si>
  <si>
    <t>-Dilutive impact of unexercised share options</t>
  </si>
  <si>
    <t xml:space="preserve">Share Capital </t>
  </si>
  <si>
    <t xml:space="preserve">Profit after tax </t>
  </si>
  <si>
    <t>Treasury</t>
  </si>
  <si>
    <t>Shares</t>
  </si>
  <si>
    <t>Dilutive EPS (sen)</t>
  </si>
  <si>
    <t>-Weighted average number of shares arising from options exercised during the period</t>
  </si>
  <si>
    <t xml:space="preserve">Revaluation </t>
  </si>
  <si>
    <t>Surplus</t>
  </si>
  <si>
    <t>Fixed deposits placed with licensed financial institutions</t>
  </si>
  <si>
    <t>Related Company</t>
  </si>
  <si>
    <t>Weighted average number of ordinary  shares in issue ('000)</t>
  </si>
  <si>
    <t>Adjusted weighted average number of ordinary  shares in issue ('000)</t>
  </si>
  <si>
    <t>Profit after tax for the period</t>
  </si>
  <si>
    <t>Attributable to:</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</si>
  <si>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</si>
  <si>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</si>
  <si>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</si>
  <si>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</si>
  <si>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</si>
  <si>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</si>
  <si>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</si>
  <si>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</si>
  <si>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</si>
  <si>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</si>
  <si>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</si>
  <si>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</si>
  <si>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</si>
  <si>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</si>
  <si>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</si>
  <si>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</si>
  <si>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was no purchase or disposal of quoted securities during the current financial quarter.</t>
  </si>
  <si>
    <t>There were no new corporate proposal announced as at the date of the report.</t>
  </si>
  <si>
    <t>There were no changes in the composition of the Group during the current quarter.</t>
  </si>
  <si>
    <t>-Purchase of goods</t>
  </si>
  <si>
    <t>Based on results for the quarter/year</t>
  </si>
  <si>
    <t>Transfer to/(from) deferred tax</t>
  </si>
  <si>
    <t>Share of profit after tax of associated company.</t>
  </si>
  <si>
    <t>and the accompanying explanatory notes attached to the interim financial statements.)</t>
  </si>
  <si>
    <t>Post Balance Sheet Events</t>
  </si>
  <si>
    <t>Unquoted Investments and Properties</t>
  </si>
  <si>
    <t>Quoted Investments</t>
  </si>
  <si>
    <t>B14</t>
  </si>
  <si>
    <t>Authorisation for issue</t>
  </si>
  <si>
    <t>Non-current Asset Held for Sale</t>
  </si>
  <si>
    <t>Negative Goodwill</t>
  </si>
  <si>
    <t xml:space="preserve">ADDITIONAL INFORMATION REQUIRED BY BURSA SECURITIES LISTING REQUIREMENTS </t>
  </si>
  <si>
    <t>Dividend paid</t>
  </si>
  <si>
    <t xml:space="preserve">Net cash (used in) / generated from financing activities </t>
  </si>
  <si>
    <t>Net (decrease) / increase in cash and cash equivalents</t>
  </si>
  <si>
    <t>Profit from operations</t>
  </si>
  <si>
    <t>Treasury Shares</t>
  </si>
  <si>
    <t>Current tax assets</t>
  </si>
  <si>
    <t>Investment Property</t>
  </si>
  <si>
    <t>Investment in an Associate</t>
  </si>
  <si>
    <t>c)</t>
  </si>
  <si>
    <t>With CCM Pharmaceuticals Sdn Bhd, a company in which Chemical Company of Malaysia Berhad has a direct interest of 100.0%</t>
  </si>
  <si>
    <t>Secretaries</t>
  </si>
  <si>
    <t>Noor Azwah binti Samsudin</t>
  </si>
  <si>
    <t>Rosnah binti Mahat</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</si>
  <si>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</si>
  <si>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</si>
  <si>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</si>
  <si>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r>
      <t xml:space="preserve">CCM DUOPHARMA BIOTECH BERHAD </t>
    </r>
    <r>
      <rPr>
        <b/>
        <sz val="10"/>
        <rFont val="Arial Black"/>
        <family val="2"/>
      </rPr>
      <t>(524271-W)</t>
    </r>
  </si>
  <si>
    <t>Net assets per share (RM)</t>
  </si>
  <si>
    <t>Trade &amp; Other Receivables</t>
  </si>
  <si>
    <t>Assets classified as held for sale</t>
  </si>
  <si>
    <t>At 1 January 2009</t>
  </si>
  <si>
    <t>There is no disposal of unquoted investment and/or properties during the current financial quarter.</t>
  </si>
  <si>
    <t>The Group does not have any off balance sheet financial instruments as at the date of issue of this quarterly report.</t>
  </si>
  <si>
    <t>31/12/2009</t>
  </si>
  <si>
    <t>Long Term Borrowings</t>
  </si>
  <si>
    <t>At 31 December 2009</t>
  </si>
  <si>
    <t xml:space="preserve"> 31 December 2009</t>
  </si>
  <si>
    <t>Drawdown of term loan</t>
  </si>
  <si>
    <t>Cash and cash equivalents as at  31 December (I)</t>
  </si>
  <si>
    <t>Term Loan</t>
  </si>
  <si>
    <t xml:space="preserve"> </t>
  </si>
  <si>
    <t>FOR THE YEAR ENDED 31 DECEMBER 2010</t>
  </si>
  <si>
    <t>AS AT 31 DECEMBER 2010</t>
  </si>
  <si>
    <t>(The Condensed Consolidated Income Statement should be read in conjunction with the Audited Financial Statements for the year ended 31 December 2009</t>
  </si>
  <si>
    <t>(The Condensed Consolidated Balance Sheet should be read in conjunction with the Audited Financial Statements for the year ended 31 December 2009 and the accompanying explanatory notes attached to the interim financial statements.)</t>
  </si>
  <si>
    <t>31/12/2010</t>
  </si>
  <si>
    <t xml:space="preserve"> &lt;----   Non-distributable -----&gt;</t>
  </si>
  <si>
    <t>At 1 January 2010</t>
  </si>
  <si>
    <t>Effects of adopting FRS 139</t>
  </si>
  <si>
    <t>At 1 January 2010 as restated</t>
  </si>
  <si>
    <t>Total comprehensive income for the period</t>
  </si>
  <si>
    <t>Total as at 1 January 2009</t>
  </si>
  <si>
    <t>(The Condensed Consolidated Statement of Changes in Equity should be read in conjunction with the Audited Financial Statements for the year ended 31 December 2009 and the accompanying explanatory notes attached to the interim financial statements.)</t>
  </si>
  <si>
    <t>(The Condensed Consolidated Cash Flow Statement should be read in conjunction with the Audited Financial Statements for the year ended 31 December 2009</t>
  </si>
  <si>
    <t xml:space="preserve"> 31 December 2010</t>
  </si>
  <si>
    <t>The quarterly financial report is unaudited and has been prepared in accordance with FRS 134, “Interim Financial Reporting” issued by the Malaysian Accounting Standard Board and part A of Appendix 9B of the Bursa Malaysia Securities Berhad Listing Requirements, and should be read in conjunction with the audited financial statements for the year ended 31 December 2009</t>
  </si>
  <si>
    <t>The accounting policies and method of computation adopted are consistent with those adopted in the most recent audited annual financial statements for the year ended 31 December 2009.</t>
  </si>
  <si>
    <t>The following FRSs that are relevant to the Group’s operations and effective for the financial period beginning on or after January 2010 are as follows:</t>
  </si>
  <si>
    <t>FRSs/Interpretations</t>
  </si>
  <si>
    <t xml:space="preserve">     </t>
  </si>
  <si>
    <t>Effective date</t>
  </si>
  <si>
    <t>FRS 7: Financial Instrument: Disclosure</t>
  </si>
  <si>
    <t>FRS 101 (revised): Presentation of Financial Statements</t>
  </si>
  <si>
    <t>FRS 127: Consolidated and Separate Financial Statements: Cost of an investment in a subsidiary, Jointly Controlled Entity or Associate</t>
  </si>
  <si>
    <t>FRS 139: Financial Instrument: Recognition and Measurement</t>
  </si>
  <si>
    <t>Amendment to FRS 8: Operating Segment</t>
  </si>
  <si>
    <t xml:space="preserve">Amendment to FRS 107: Cash Flow statements </t>
  </si>
  <si>
    <t>Amendment to FRS 108: Accounting Policies, Changes in accounting Estimates and Errors.</t>
  </si>
  <si>
    <t>Amendment to FRS 110: Event After Balance Sheet Date</t>
  </si>
  <si>
    <t>Amendment to FRS 116: Property, Plant and Equipment</t>
  </si>
  <si>
    <t>Amendment to FRS 117: Leases</t>
  </si>
  <si>
    <t>Amendment to FRS 118: Revenue</t>
  </si>
  <si>
    <t>Amendment to FRS 119: Employee Benefits</t>
  </si>
  <si>
    <t>Amendment to FRS 131: Interest in Joint Venture</t>
  </si>
  <si>
    <t>Amendment to FRS 132: Financial Instrument: Presentation</t>
  </si>
  <si>
    <t>Amendment to FRS 134: Interim Financial Reporting</t>
  </si>
  <si>
    <t>Amendment to FRS 136: Impairment of Assets</t>
  </si>
  <si>
    <t>Amendment to FRS 138: Intangible Assets</t>
  </si>
  <si>
    <t xml:space="preserve">IC Interpretation 10: Interim Financial Reporting and Impairment </t>
  </si>
  <si>
    <t>IC Interpretation 11: FRS 2-Group and Treasury Share transaction</t>
  </si>
  <si>
    <t>The adoption of the above standards, amendments and interpretations do not have any material impact on the financial statements of the Group except for the adoptions of the following standards:</t>
  </si>
  <si>
    <t>a) FRS 101 (revised), Presentation of Financial Statements</t>
  </si>
  <si>
    <t>Prior to the adoption of the revised FRS 101, the components of the financial statements presented consisted of a balance sheet, an income statement, a statement of changes in equity, a cash flow statement and notes to the financial statements. With the adoption of the revised FRS 101, the components of the interim financial statements presented consist of a statement of financial position, a statement of comprehensive income, a statement of changes in equity, a statement of cash flows and notes to the financial statements.</t>
  </si>
  <si>
    <t>The effects of the change in presentation are as follows:</t>
  </si>
  <si>
    <t xml:space="preserve"> - The gains and losses that were recognised directly in equity in the preceding year corresponding period are presented as components in other comprehensive income in the statement of comprehensive income. The total comprehensive income for preceding year corresponding period is presented separately and allocation is made to show the amount attributable to owners of the parent and to non-controlling interest. 
 - The total comprehensive income for the period is presented as a one-line item in the statement of changes in equity.</t>
  </si>
  <si>
    <t>b) FRS 139: Financial Instrument: Recognition and Measurement</t>
  </si>
  <si>
    <t>The new Standard on FRS 139 establishes principles for recognising and measuring financial assets, financial liabilities and some 
contracts to buy and sell non-financial items. There were no significant changes to the interim financial report .</t>
  </si>
  <si>
    <t>The application of the above new policies has the following effects:</t>
  </si>
  <si>
    <t>Retained</t>
  </si>
  <si>
    <t>earnings</t>
  </si>
  <si>
    <t>RM’000</t>
  </si>
  <si>
    <t>At 1 January 2010, as previously stated</t>
  </si>
  <si>
    <t>Adjustments arising from adoption of FRS 139:</t>
  </si>
  <si>
    <t>- Impairment of trade and other receivables, net of tax</t>
  </si>
  <si>
    <t>At 1 January 2010, as restated</t>
  </si>
  <si>
    <t>c) Amendment to FRS 8: Operating Segment</t>
  </si>
  <si>
    <t>The adoption of the other new and revised FRSs, IC Interpretations and Amendments has no effect to the Group's consolidated financial statements of the current quarter or the comparative consolidated financial statements of the prior financial year.</t>
  </si>
  <si>
    <t>The following FRSs were issued but not yet effective and have not been applied by the Company:</t>
  </si>
  <si>
    <t>FRS 3 (revised): Business Combination</t>
  </si>
  <si>
    <t>FRS 127 (revised): Consolidated and Separate Financial Statements</t>
  </si>
  <si>
    <t>Amendment to FRS 5: Non Current Assets held for Sale and Dicontinued Operations</t>
  </si>
  <si>
    <t>The Group will adopt these relevant Standards beginning on 1 January 2011. Adoption of these new Standards in the next financial year will results in changes to some existing accounting policies that could affect the results and the measurement of assets and liabilities.</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</si>
  <si>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</si>
  <si>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</si>
  <si>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</si>
  <si>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</si>
  <si>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 xml:space="preserve">There are no issuance, cancellations, repurchases, resale and repayments of debts and equity securities for the current quarter to date </t>
  </si>
  <si>
    <t>Quarter Ended / Year To Date</t>
  </si>
  <si>
    <t>Sales by operating sector :-</t>
  </si>
  <si>
    <t>Sales</t>
  </si>
  <si>
    <t>Local</t>
  </si>
  <si>
    <t>Export</t>
  </si>
  <si>
    <t>With UPHA Pharmaceuticals Sdn Bhd, a company in which Chemical Company of Malaysia Berhad has a direct interest of 100.0%</t>
  </si>
  <si>
    <t>Qtr 3 2010</t>
  </si>
  <si>
    <t>(30/9/10)</t>
  </si>
  <si>
    <t>Details of Group's borrowings are as follows :-</t>
  </si>
  <si>
    <t>Unsecured Loan</t>
  </si>
  <si>
    <t>Non-current</t>
  </si>
  <si>
    <t>Qtr 4 2010</t>
  </si>
  <si>
    <t>(31/12/10)</t>
  </si>
  <si>
    <t>The Group recorded a revenue and profit before tax (PBT) of RM32.20 million and RM8.61 million respectively for current quarter ended 31 Dec 2010 as compared to RM29.85 million and RM8.61 million for the corresponding quarter last year.  The Group's revenue have improved as compared to last year corresponding quarter mainly due to increase sales to local private market.</t>
  </si>
  <si>
    <t>31/12/10</t>
  </si>
  <si>
    <r>
      <t xml:space="preserve">CCM DUOPHARMA  BIOTECH BERHAD </t>
    </r>
    <r>
      <rPr>
        <sz val="12"/>
        <rFont val="Arial Black"/>
        <family val="2"/>
      </rPr>
      <t>(524271-W)</t>
    </r>
  </si>
  <si>
    <r>
      <t xml:space="preserve">CCM DUOPHARMA BIOTECH BERHAD </t>
    </r>
    <r>
      <rPr>
        <sz val="12"/>
        <rFont val="Arial Black"/>
        <family val="2"/>
      </rPr>
      <t>(524271-W)</t>
    </r>
  </si>
  <si>
    <r>
      <t xml:space="preserve">CCM DUOPHARMA  BIOTECH BERHAD </t>
    </r>
    <r>
      <rPr>
        <sz val="10"/>
        <rFont val="Arial Black"/>
        <family val="2"/>
      </rPr>
      <t>(524271-W)</t>
    </r>
  </si>
  <si>
    <t>Repayment of term loan</t>
  </si>
  <si>
    <t>Quarterly Report On Results For The Year Ended 31 Dec 2010</t>
  </si>
  <si>
    <t xml:space="preserve">The Group paid an interim Tax Exempt dividend of 9% (4.5 sen) per share {2009: 12% (6 sen)} amounting to RM 6.25 million (2009: RM 8.33 million) in respect of financial year ended 31 December 2010 during the current quarter.
</t>
  </si>
  <si>
    <t>Land and buildings are stated at Directors' valuation based on professional valuations made by registered valuer of Mohd Nor &amp; Partners (PJ) Sdn Bhd, conducted on the open market basis in November 2010.</t>
  </si>
  <si>
    <t>There are no material events after the period end up to 16 February 2011 (latest practicable date which is not earlier than 7 days from the date of issuance of this quarterly report) that have not been reflected in the financial statements for the financial period ended 31 December 2010.</t>
  </si>
  <si>
    <t>Significant related parties transactions of the Group for the year ended 31 Dec 2010 are as follows:-</t>
  </si>
  <si>
    <t>-Purchase &amp; Sales of goods</t>
  </si>
  <si>
    <t>There was no material litigation up to 16 February 2011 (latest practicable date which is not earlier than 7 days from the date of issuance of this quarterly report).</t>
  </si>
  <si>
    <t>i)</t>
  </si>
  <si>
    <t>ii)</t>
  </si>
  <si>
    <t xml:space="preserve">A final tax exempt dividend of 10% (5.0 sen) per share and also dividend of 14% (7.0 sen) per share less 25% income tax amounting to approximately RM14.23 million in respect of financial year ended 31 December 2009 was paid on 25 June 2010. </t>
  </si>
  <si>
    <t>The interim financial statements were authorised for issue by the Board of Directors in accordance with a resolution of the directors on 23 February 2011</t>
  </si>
  <si>
    <t>23 February 2011</t>
  </si>
  <si>
    <t>The Group's effective tax rate is lower than the statutory tax rate mainly due to the utilisation of reinvestment allowances during the financial year ended 31 December 2010</t>
  </si>
  <si>
    <t>At 31 December 2010</t>
  </si>
  <si>
    <t>Prospects for the Next Financial Year</t>
  </si>
  <si>
    <t>a)For the current financial year ended 31 December 2010, the Board of Directors recommends a final tax exempt dividend of 22% (11 sen) per share (2009: a final tax exempt dividend of 10% (5.0 sen) per share and also dividend of 14% (7.0 sen) per share less 25% income tax).  The final dividend is subject to shareholders' approval at the forthcoming Annual General Meeting (AGM) of the Company. The date of the AGM and book closure in respect of the final dividend will be announced in due course.</t>
  </si>
  <si>
    <t>b) The total dividend for the current financial year is 31% (15.5 sen) per share consists of a final dividend as stated in (a) above and an interim tax exempt dividend of 9% {4.5sen} amounting to approximately RM6.25 million as compared to 2009 dividend as follows:-</t>
  </si>
  <si>
    <t>UNAUDITED CONDENSED CONSOLIDATED STATEMENT OF COMPREHENSIVE INCOME</t>
  </si>
  <si>
    <t>UNAUDITED CONDENSED CONSOLIDATED STATEMENT OF FINANCIAL POSITION</t>
  </si>
  <si>
    <t>Interim tax exempt dividend of 12% (6 sen) per share amounting to approximately RM8.32 million in respect of financial year ended 31 December 2009 was paid on 23 October 2009.</t>
  </si>
  <si>
    <t>Disclosure of Realised and Unrealised</t>
  </si>
  <si>
    <t>- Realised</t>
  </si>
  <si>
    <t>In compliance with the Bursa Securities LR, no disclosure of comparative figures in relation to the immediate preceding quarter is necessary; this being the interim financial report effecting this new disclosure requirement.</t>
  </si>
  <si>
    <t>B15</t>
  </si>
  <si>
    <t xml:space="preserve"> - Unrealised</t>
  </si>
  <si>
    <t>Less: Consolidation adjustments</t>
  </si>
  <si>
    <t>Total retained profits:</t>
  </si>
  <si>
    <t>Total retained profit</t>
  </si>
  <si>
    <t>Current year
to date</t>
  </si>
  <si>
    <t>FRS 8 requires identification and reporting of operating segments based on internal reports that are regulary reviewed by the entity's chief operating decision maker in order to allocate resources to the segment and to assess its performance. Under FRS 8, the Group will present segment information in respect of its operating segments as follows: private market, Government hospitals and export.</t>
  </si>
  <si>
    <t>a) 2009 final dividend (5.0 sen per share tax exempt and 7.0 sen per share gross)</t>
  </si>
  <si>
    <t>b) 2010 interim dividend (4.5 sen per share tax exempt)</t>
  </si>
  <si>
    <t>a) 2008 final dividend (14% (7.0 sen per share tax exempt)</t>
  </si>
  <si>
    <t>b) 2009 interim dividend (12% (6.0 sen per share tax exempt)</t>
  </si>
  <si>
    <t>The Group recorded a revenue and profit before tax (PBT) of RM32.20 million and RM8.61 million respectively for current quarter ended 31 Dec 2010 as compared to RM34.46 million and RM10.22 million for the preceding financial quarter.  The decrease in revenue and PBT is mainly due to lower demand from Government Hospitals.</t>
  </si>
  <si>
    <t>Barring any unforeseen circumstances, the Group is expected to remain profitable.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</si>
</sst>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_(* #,##0.000_);_(* \(#,##0.000\);_(* &quot;-&quot;??_);_(@_)"/>
    <numFmt numFmtId="187" formatCode="0.00_);\(0.00\)"/>
    <numFmt numFmtId="188" formatCode="_(* #,##0.0_);_(* \(#,##0.0\);_(* &quot;-&quot;_);_(@_)"/>
    <numFmt numFmtId="189" formatCode="0_);\(0\)"/>
    <numFmt numFmtId="190" formatCode="[$€-2]\ #,##0.00_);[Red]\([$€-2]\ #,##0.00\)"/>
    <numFmt numFmtId="191" formatCode="#,##0.0"/>
    <numFmt numFmtId="192" formatCode="0.0"/>
    <numFmt numFmtId="193" formatCode="_(* #,##0.0000_);_(* \(#,##0.0000\);_(* &quot;-&quot;??_);_(@_)"/>
  </numFmts>
  <fonts count="26">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0"/>
    </font>
    <font>
      <u val="single"/>
      <sz val="10"/>
      <color indexed="36"/>
      <name val="Arial"/>
      <family val="0"/>
    </font>
    <font>
      <sz val="8"/>
      <name val="Arial"/>
      <family val="0"/>
    </font>
    <font>
      <sz val="10"/>
      <name val="Arial Narrow"/>
      <family val="2"/>
    </font>
    <font>
      <u val="single"/>
      <sz val="12"/>
      <name val="Arial Narrow"/>
      <family val="2"/>
    </font>
    <font>
      <b/>
      <sz val="14"/>
      <name val="Arial Narrow"/>
      <family val="2"/>
    </font>
    <font>
      <b/>
      <sz val="12"/>
      <name val="Arial Black"/>
      <family val="2"/>
    </font>
    <font>
      <b/>
      <sz val="10"/>
      <name val="Arial Black"/>
      <family val="2"/>
    </font>
    <font>
      <u val="singleAccounting"/>
      <sz val="12"/>
      <name val="Arial Narrow"/>
      <family val="2"/>
    </font>
    <font>
      <b/>
      <u val="single"/>
      <sz val="12"/>
      <name val="Arial Narrow"/>
      <family val="2"/>
    </font>
    <font>
      <sz val="14"/>
      <name val="Arial Black"/>
      <family val="2"/>
    </font>
    <font>
      <sz val="12"/>
      <name val="Arial Black"/>
      <family val="2"/>
    </font>
    <font>
      <sz val="11"/>
      <name val="Arial Narrow"/>
      <family val="2"/>
    </font>
    <font>
      <b/>
      <sz val="9"/>
      <name val="Arial Narrow"/>
      <family val="2"/>
    </font>
    <font>
      <b/>
      <sz val="11"/>
      <name val="Arial Narrow"/>
      <family val="2"/>
    </font>
    <font>
      <b/>
      <sz val="10"/>
      <name val="Arial"/>
      <family val="2"/>
    </font>
    <font>
      <sz val="11"/>
      <name val="Arial Black"/>
      <family val="2"/>
    </font>
    <font>
      <sz val="11"/>
      <name val="Times New Roman"/>
      <family val="1"/>
    </font>
    <font>
      <u val="single"/>
      <sz val="11"/>
      <name val="Times New Roman"/>
      <family val="1"/>
    </font>
    <font>
      <sz val="10"/>
      <name val="Arial Black"/>
      <family val="2"/>
    </font>
    <font>
      <b/>
      <u val="single"/>
      <sz val="10"/>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46">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80">
    <xf numFmtId="0" fontId="0" fillId="0" borderId="0" xfId="0" applyAlignment="1">
      <alignment/>
    </xf>
    <xf numFmtId="0" fontId="3" fillId="2" borderId="0" xfId="0" applyFont="1" applyFill="1" applyAlignment="1">
      <alignment horizontal="center" vertical="top" wrapText="1"/>
    </xf>
    <xf numFmtId="0" fontId="8" fillId="0" borderId="0" xfId="0" applyFont="1" applyAlignment="1">
      <alignment/>
    </xf>
    <xf numFmtId="0" fontId="1" fillId="0" borderId="0" xfId="0" applyFont="1" applyAlignment="1">
      <alignment horizontal="justify" vertical="top" wrapText="1"/>
    </xf>
    <xf numFmtId="0" fontId="1" fillId="2"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3" fillId="2" borderId="0" xfId="0" applyFont="1" applyFill="1" applyAlignment="1" quotePrefix="1">
      <alignment horizontal="center" vertical="top" wrapText="1"/>
    </xf>
    <xf numFmtId="0" fontId="8" fillId="2" borderId="0" xfId="0" applyFont="1" applyFill="1" applyAlignment="1">
      <alignment/>
    </xf>
    <xf numFmtId="0" fontId="8" fillId="0" borderId="0" xfId="0" applyFont="1" applyFill="1" applyAlignment="1">
      <alignment/>
    </xf>
    <xf numFmtId="0" fontId="1" fillId="0" borderId="0" xfId="0" applyFont="1" applyAlignment="1">
      <alignment vertical="top" wrapText="1"/>
    </xf>
    <xf numFmtId="37" fontId="9" fillId="0" borderId="0" xfId="0" applyNumberFormat="1" applyFont="1" applyBorder="1" applyAlignment="1">
      <alignment vertical="top" wrapText="1"/>
    </xf>
    <xf numFmtId="41" fontId="1" fillId="0" borderId="0" xfId="0" applyNumberFormat="1"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2" fontId="1" fillId="2" borderId="0" xfId="0" applyNumberFormat="1" applyFont="1" applyFill="1" applyBorder="1" applyAlignment="1">
      <alignment horizontal="justify" vertical="top" wrapText="1"/>
    </xf>
    <xf numFmtId="178" fontId="10" fillId="3" borderId="0" xfId="15" applyNumberFormat="1" applyFont="1" applyFill="1" applyBorder="1" applyAlignment="1">
      <alignment vertical="center"/>
    </xf>
    <xf numFmtId="0" fontId="1" fillId="3" borderId="0" xfId="0" applyFont="1" applyFill="1" applyAlignment="1">
      <alignment horizontal="left" vertical="top" wrapText="1"/>
    </xf>
    <xf numFmtId="0" fontId="8" fillId="2" borderId="0" xfId="0" applyFont="1" applyFill="1" applyAlignment="1">
      <alignment horizontal="justify" vertical="top" wrapText="1"/>
    </xf>
    <xf numFmtId="0" fontId="3" fillId="0" borderId="0" xfId="0" applyFont="1" applyAlignment="1">
      <alignment horizontal="center" vertical="top" wrapText="1"/>
    </xf>
    <xf numFmtId="0" fontId="8" fillId="0" borderId="0" xfId="0" applyFont="1" applyBorder="1" applyAlignment="1">
      <alignment horizontal="left"/>
    </xf>
    <xf numFmtId="0" fontId="1" fillId="2" borderId="0" xfId="0" applyFont="1" applyFill="1" applyAlignment="1">
      <alignment vertical="top" wrapText="1"/>
    </xf>
    <xf numFmtId="0" fontId="3" fillId="2" borderId="0" xfId="0" applyFont="1" applyFill="1" applyAlignment="1">
      <alignment vertical="top" wrapText="1"/>
    </xf>
    <xf numFmtId="178" fontId="8" fillId="0" borderId="0" xfId="15" applyNumberFormat="1" applyFont="1" applyAlignment="1">
      <alignment vertical="top" wrapText="1"/>
    </xf>
    <xf numFmtId="0" fontId="3" fillId="0" borderId="0" xfId="0" applyFont="1" applyFill="1" applyAlignment="1" quotePrefix="1">
      <alignment horizontal="center" vertical="top" wrapText="1"/>
    </xf>
    <xf numFmtId="0" fontId="3" fillId="0" borderId="0" xfId="0" applyFont="1" applyAlignment="1">
      <alignment vertical="top" wrapText="1"/>
    </xf>
    <xf numFmtId="17" fontId="1" fillId="0" borderId="0" xfId="0" applyNumberFormat="1" applyFont="1" applyBorder="1" applyAlignment="1">
      <alignment horizontal="center" vertical="top" wrapText="1"/>
    </xf>
    <xf numFmtId="3" fontId="1" fillId="0" borderId="0" xfId="0" applyNumberFormat="1" applyFont="1" applyBorder="1" applyAlignment="1">
      <alignment horizontal="center" vertical="top" wrapText="1"/>
    </xf>
    <xf numFmtId="3" fontId="1" fillId="0" borderId="0" xfId="0" applyNumberFormat="1" applyFont="1" applyBorder="1" applyAlignment="1" quotePrefix="1">
      <alignment horizontal="center" vertical="top" wrapText="1"/>
    </xf>
    <xf numFmtId="178" fontId="1" fillId="0" borderId="0" xfId="15" applyNumberFormat="1" applyFont="1" applyAlignment="1">
      <alignment horizontal="justify" vertical="top" wrapText="1"/>
    </xf>
    <xf numFmtId="178" fontId="13" fillId="0" borderId="0" xfId="15" applyNumberFormat="1" applyFont="1" applyAlignment="1">
      <alignment horizontal="left" vertical="top" wrapText="1"/>
    </xf>
    <xf numFmtId="0" fontId="1" fillId="0" borderId="0" xfId="0" applyFont="1" applyAlignment="1" quotePrefix="1">
      <alignment horizontal="left" vertical="top" wrapText="1"/>
    </xf>
    <xf numFmtId="178" fontId="1" fillId="0" borderId="0" xfId="15" applyNumberFormat="1" applyFont="1" applyFill="1" applyBorder="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wrapText="1"/>
    </xf>
    <xf numFmtId="178" fontId="1" fillId="0" borderId="1" xfId="15" applyNumberFormat="1" applyFont="1" applyFill="1" applyBorder="1" applyAlignment="1">
      <alignment horizontal="left" vertical="top" wrapText="1"/>
    </xf>
    <xf numFmtId="178" fontId="13" fillId="0" borderId="0" xfId="15" applyNumberFormat="1" applyFont="1" applyFill="1" applyAlignment="1">
      <alignment horizontal="left" vertical="top" wrapText="1"/>
    </xf>
    <xf numFmtId="0" fontId="1" fillId="2" borderId="0" xfId="0" applyFont="1" applyFill="1" applyAlignment="1" quotePrefix="1">
      <alignment horizontal="center" vertical="top" wrapText="1"/>
    </xf>
    <xf numFmtId="0" fontId="3" fillId="0" borderId="0" xfId="0" applyFont="1" applyFill="1" applyAlignment="1">
      <alignment horizontal="center" vertical="top" wrapText="1"/>
    </xf>
    <xf numFmtId="41" fontId="3" fillId="0" borderId="2" xfId="0" applyNumberFormat="1" applyFont="1" applyBorder="1" applyAlignment="1">
      <alignment horizontal="center" vertical="top" wrapText="1"/>
    </xf>
    <xf numFmtId="14" fontId="3" fillId="0" borderId="3" xfId="0" applyNumberFormat="1" applyFont="1" applyBorder="1" applyAlignment="1">
      <alignment horizontal="center" vertical="top" wrapText="1"/>
    </xf>
    <xf numFmtId="41" fontId="3" fillId="0" borderId="4" xfId="0" applyNumberFormat="1" applyFont="1" applyBorder="1" applyAlignment="1">
      <alignment horizontal="center" vertical="top" wrapText="1"/>
    </xf>
    <xf numFmtId="41" fontId="3" fillId="0" borderId="4"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1" fillId="0" borderId="5" xfId="16" applyFont="1" applyBorder="1" applyAlignment="1">
      <alignment vertical="top" wrapText="1"/>
    </xf>
    <xf numFmtId="41" fontId="1" fillId="0" borderId="5" xfId="0" applyNumberFormat="1" applyFont="1" applyBorder="1" applyAlignment="1">
      <alignment vertical="top" wrapText="1"/>
    </xf>
    <xf numFmtId="41" fontId="1" fillId="0" borderId="5" xfId="0" applyNumberFormat="1" applyFont="1" applyFill="1" applyBorder="1" applyAlignment="1">
      <alignment vertical="top" wrapText="1"/>
    </xf>
    <xf numFmtId="187" fontId="1" fillId="0" borderId="5" xfId="0" applyNumberFormat="1" applyFont="1" applyFill="1" applyBorder="1" applyAlignment="1">
      <alignment horizontal="center" vertical="top" wrapText="1"/>
    </xf>
    <xf numFmtId="178" fontId="13" fillId="0" borderId="0" xfId="15" applyNumberFormat="1" applyFont="1" applyAlignment="1">
      <alignment horizontal="center" vertical="top" wrapText="1"/>
    </xf>
    <xf numFmtId="0" fontId="9" fillId="0" borderId="0" xfId="0" applyFont="1" applyFill="1" applyBorder="1" applyAlignment="1">
      <alignment horizontal="left" vertical="top" wrapText="1"/>
    </xf>
    <xf numFmtId="0" fontId="1" fillId="0" borderId="6" xfId="0" applyFont="1" applyBorder="1" applyAlignment="1" quotePrefix="1">
      <alignment horizontal="center" vertical="top" wrapText="1"/>
    </xf>
    <xf numFmtId="0" fontId="1" fillId="0" borderId="0" xfId="0" applyFont="1" applyFill="1" applyBorder="1" applyAlignment="1">
      <alignment horizontal="left" vertical="top" wrapText="1"/>
    </xf>
    <xf numFmtId="0" fontId="1" fillId="0" borderId="7" xfId="0" applyFont="1" applyBorder="1" applyAlignment="1" quotePrefix="1">
      <alignment horizontal="center" vertical="top" wrapText="1"/>
    </xf>
    <xf numFmtId="0" fontId="1" fillId="0" borderId="8" xfId="0" applyFont="1" applyBorder="1" applyAlignment="1" quotePrefix="1">
      <alignment horizontal="center" vertical="top" wrapText="1"/>
    </xf>
    <xf numFmtId="0" fontId="1" fillId="0" borderId="9" xfId="0" applyFont="1" applyBorder="1" applyAlignment="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0" fontId="1" fillId="0" borderId="0" xfId="0" applyFont="1" applyFill="1" applyAlignment="1">
      <alignment horizontal="left"/>
    </xf>
    <xf numFmtId="0" fontId="8" fillId="2" borderId="2" xfId="0" applyFont="1" applyFill="1" applyBorder="1" applyAlignment="1">
      <alignment horizontal="center"/>
    </xf>
    <xf numFmtId="0" fontId="8" fillId="2" borderId="3" xfId="0" applyFont="1" applyFill="1" applyBorder="1" applyAlignment="1">
      <alignment horizontal="center"/>
    </xf>
    <xf numFmtId="15" fontId="8" fillId="2" borderId="4" xfId="0" applyNumberFormat="1" applyFont="1" applyFill="1" applyBorder="1" applyAlignment="1" quotePrefix="1">
      <alignment horizontal="center"/>
    </xf>
    <xf numFmtId="0" fontId="14" fillId="0" borderId="0" xfId="0" applyFont="1" applyAlignment="1">
      <alignment/>
    </xf>
    <xf numFmtId="0" fontId="9" fillId="0" borderId="0" xfId="0" applyFont="1" applyAlignment="1">
      <alignment horizontal="center" vertical="top" wrapText="1"/>
    </xf>
    <xf numFmtId="0" fontId="1" fillId="0" borderId="0" xfId="0" applyFont="1" applyBorder="1" applyAlignment="1">
      <alignment horizontal="left"/>
    </xf>
    <xf numFmtId="178" fontId="1" fillId="0" borderId="1" xfId="15" applyNumberFormat="1" applyFont="1" applyBorder="1" applyAlignment="1">
      <alignment vertical="top" wrapText="1"/>
    </xf>
    <xf numFmtId="178" fontId="1" fillId="0" borderId="0" xfId="15" applyNumberFormat="1" applyFont="1" applyAlignment="1">
      <alignment vertical="top" wrapText="1"/>
    </xf>
    <xf numFmtId="0" fontId="1" fillId="0" borderId="0" xfId="0" applyFont="1" applyBorder="1" applyAlignment="1" quotePrefix="1">
      <alignment horizontal="left"/>
    </xf>
    <xf numFmtId="178" fontId="1" fillId="0" borderId="0" xfId="15" applyNumberFormat="1" applyFont="1" applyFill="1" applyBorder="1" applyAlignment="1">
      <alignment horizontal="left"/>
    </xf>
    <xf numFmtId="178" fontId="1" fillId="0" borderId="0" xfId="15" applyNumberFormat="1" applyFont="1" applyAlignment="1">
      <alignment horizontal="center" vertical="top" wrapText="1"/>
    </xf>
    <xf numFmtId="178" fontId="1" fillId="0" borderId="0" xfId="15" applyNumberFormat="1" applyFont="1" applyAlignment="1">
      <alignment/>
    </xf>
    <xf numFmtId="178" fontId="1" fillId="0" borderId="5" xfId="15" applyNumberFormat="1" applyFont="1" applyBorder="1" applyAlignment="1">
      <alignment horizontal="left"/>
    </xf>
    <xf numFmtId="178" fontId="8" fillId="0" borderId="0" xfId="15" applyNumberFormat="1" applyFont="1" applyBorder="1" applyAlignment="1">
      <alignment horizontal="left"/>
    </xf>
    <xf numFmtId="43" fontId="1" fillId="0" borderId="1" xfId="15" applyNumberFormat="1" applyFont="1" applyBorder="1" applyAlignment="1">
      <alignment horizontal="left"/>
    </xf>
    <xf numFmtId="178" fontId="13" fillId="0" borderId="0" xfId="15" applyNumberFormat="1" applyFont="1" applyAlignment="1">
      <alignment vertical="top" wrapText="1"/>
    </xf>
    <xf numFmtId="41" fontId="1" fillId="0" borderId="0" xfId="0" applyNumberFormat="1" applyFont="1" applyAlignment="1">
      <alignment horizontal="left" vertical="top" wrapText="1"/>
    </xf>
    <xf numFmtId="0" fontId="0" fillId="0" borderId="0" xfId="0" applyFont="1" applyAlignment="1">
      <alignment/>
    </xf>
    <xf numFmtId="0" fontId="1" fillId="0" borderId="0" xfId="0" applyFont="1" applyAlignment="1">
      <alignment/>
    </xf>
    <xf numFmtId="0" fontId="1" fillId="0" borderId="0" xfId="0" applyNumberFormat="1" applyFont="1" applyAlignment="1">
      <alignment horizontal="left" vertical="top" wrapText="1"/>
    </xf>
    <xf numFmtId="41" fontId="1" fillId="0" borderId="0" xfId="0" applyNumberFormat="1" applyFont="1" applyBorder="1" applyAlignment="1">
      <alignment horizontal="center" vertical="top" wrapText="1"/>
    </xf>
    <xf numFmtId="0" fontId="1" fillId="0" borderId="0" xfId="0" applyFont="1" applyBorder="1" applyAlignment="1">
      <alignment horizontal="left" vertical="top" wrapText="1"/>
    </xf>
    <xf numFmtId="0" fontId="3" fillId="0" borderId="0" xfId="0" applyFont="1" applyAlignment="1">
      <alignment/>
    </xf>
    <xf numFmtId="0" fontId="1" fillId="0" borderId="0" xfId="0" applyFont="1" applyAlignment="1">
      <alignment/>
    </xf>
    <xf numFmtId="0" fontId="1" fillId="0" borderId="0" xfId="0" applyFont="1" applyAlignment="1">
      <alignment horizontal="left" indent="2"/>
    </xf>
    <xf numFmtId="0" fontId="1" fillId="0" borderId="0" xfId="0" applyFont="1" applyAlignment="1">
      <alignment horizontal="center"/>
    </xf>
    <xf numFmtId="15" fontId="1" fillId="0" borderId="10" xfId="0" applyNumberFormat="1" applyFont="1" applyBorder="1" applyAlignment="1">
      <alignment horizontal="center" vertical="top" wrapText="1"/>
    </xf>
    <xf numFmtId="15" fontId="1" fillId="0" borderId="11" xfId="0" applyNumberFormat="1" applyFont="1" applyBorder="1" applyAlignment="1">
      <alignment horizontal="center" vertical="top" wrapText="1"/>
    </xf>
    <xf numFmtId="15" fontId="1" fillId="0" borderId="11" xfId="0" applyNumberFormat="1" applyFont="1" applyFill="1" applyBorder="1" applyAlignment="1">
      <alignment horizontal="center" vertical="top" wrapText="1"/>
    </xf>
    <xf numFmtId="15" fontId="1" fillId="0" borderId="12" xfId="0" applyNumberFormat="1" applyFont="1" applyBorder="1" applyAlignment="1">
      <alignment horizontal="center" vertical="top" wrapText="1"/>
    </xf>
    <xf numFmtId="15" fontId="1" fillId="0" borderId="0" xfId="0" applyNumberFormat="1" applyFont="1" applyBorder="1" applyAlignment="1">
      <alignment vertical="top" wrapText="1"/>
    </xf>
    <xf numFmtId="0" fontId="1" fillId="0" borderId="0" xfId="0" applyNumberFormat="1" applyFont="1" applyAlignment="1">
      <alignment horizontal="center" vertical="top" wrapText="1"/>
    </xf>
    <xf numFmtId="0" fontId="4" fillId="0" borderId="0" xfId="0" applyFont="1" applyBorder="1" applyAlignment="1">
      <alignment horizontal="left" vertical="top" wrapText="1"/>
    </xf>
    <xf numFmtId="0" fontId="4" fillId="0" borderId="0" xfId="0" applyFont="1" applyAlignment="1">
      <alignment/>
    </xf>
    <xf numFmtId="0" fontId="3" fillId="0" borderId="13" xfId="0" applyFont="1" applyFill="1" applyBorder="1" applyAlignment="1">
      <alignment horizontal="center"/>
    </xf>
    <xf numFmtId="0" fontId="3" fillId="0" borderId="14"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xf>
    <xf numFmtId="0" fontId="8" fillId="0" borderId="16" xfId="0" applyFont="1" applyBorder="1" applyAlignment="1">
      <alignment/>
    </xf>
    <xf numFmtId="41" fontId="1" fillId="0" borderId="17" xfId="0" applyNumberFormat="1" applyFont="1" applyBorder="1" applyAlignment="1">
      <alignment horizontal="left" vertical="top" wrapText="1"/>
    </xf>
    <xf numFmtId="0" fontId="1" fillId="0" borderId="18" xfId="0" applyFont="1" applyFill="1" applyBorder="1" applyAlignment="1">
      <alignment/>
    </xf>
    <xf numFmtId="0" fontId="8" fillId="0" borderId="19" xfId="0" applyFont="1" applyBorder="1" applyAlignment="1">
      <alignment/>
    </xf>
    <xf numFmtId="41" fontId="1" fillId="0" borderId="13" xfId="0" applyNumberFormat="1" applyFont="1" applyBorder="1" applyAlignment="1">
      <alignment horizontal="left" vertical="top" wrapText="1"/>
    </xf>
    <xf numFmtId="0" fontId="1" fillId="0" borderId="20" xfId="0" applyFont="1" applyFill="1" applyBorder="1" applyAlignment="1">
      <alignment/>
    </xf>
    <xf numFmtId="0" fontId="8" fillId="0" borderId="21" xfId="0" applyFont="1" applyBorder="1" applyAlignment="1">
      <alignment/>
    </xf>
    <xf numFmtId="41" fontId="1" fillId="0" borderId="22" xfId="0" applyNumberFormat="1" applyFont="1" applyBorder="1" applyAlignment="1">
      <alignment horizontal="left" vertical="top" wrapText="1"/>
    </xf>
    <xf numFmtId="15" fontId="1" fillId="0" borderId="23" xfId="0" applyNumberFormat="1" applyFont="1" applyBorder="1" applyAlignment="1">
      <alignment horizontal="center" vertical="top" wrapText="1"/>
    </xf>
    <xf numFmtId="0" fontId="1" fillId="0" borderId="0" xfId="0" applyFont="1" applyBorder="1" applyAlignment="1">
      <alignment horizontal="center" vertical="top" wrapText="1"/>
    </xf>
    <xf numFmtId="41" fontId="1" fillId="0" borderId="0" xfId="0" applyNumberFormat="1" applyFont="1" applyBorder="1" applyAlignment="1">
      <alignment horizontal="center"/>
    </xf>
    <xf numFmtId="0" fontId="1" fillId="0" borderId="0" xfId="0" applyFont="1" applyBorder="1" applyAlignment="1">
      <alignment/>
    </xf>
    <xf numFmtId="41" fontId="1" fillId="0" borderId="0" xfId="0" applyNumberFormat="1" applyFont="1" applyBorder="1" applyAlignment="1">
      <alignment/>
    </xf>
    <xf numFmtId="0" fontId="1" fillId="2" borderId="0" xfId="0" applyFont="1" applyFill="1" applyAlignment="1">
      <alignment/>
    </xf>
    <xf numFmtId="41" fontId="1" fillId="0" borderId="0" xfId="0" applyNumberFormat="1" applyFont="1" applyAlignment="1">
      <alignment horizontal="right" vertical="top" wrapText="1"/>
    </xf>
    <xf numFmtId="41" fontId="1" fillId="0" borderId="24" xfId="0" applyNumberFormat="1" applyFont="1" applyBorder="1" applyAlignment="1">
      <alignment vertical="top" wrapText="1"/>
    </xf>
    <xf numFmtId="0" fontId="3" fillId="0" borderId="3"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0" xfId="0" applyFont="1" applyAlignment="1">
      <alignment/>
    </xf>
    <xf numFmtId="0" fontId="3" fillId="2" borderId="0" xfId="22" applyFont="1" applyFill="1" applyAlignment="1">
      <alignment horizontal="center" vertical="center"/>
      <protection/>
    </xf>
    <xf numFmtId="0" fontId="17" fillId="0" borderId="6" xfId="22" applyFont="1" applyFill="1" applyBorder="1" applyAlignment="1">
      <alignment vertical="center"/>
      <protection/>
    </xf>
    <xf numFmtId="0" fontId="0" fillId="0" borderId="0" xfId="0" applyFont="1" applyAlignment="1">
      <alignment/>
    </xf>
    <xf numFmtId="0" fontId="17" fillId="0" borderId="7" xfId="22" applyFont="1" applyFill="1" applyBorder="1" applyAlignment="1">
      <alignment vertical="center"/>
      <protection/>
    </xf>
    <xf numFmtId="0" fontId="3" fillId="0" borderId="2" xfId="0" applyFont="1" applyFill="1" applyBorder="1" applyAlignment="1">
      <alignment horizontal="center" vertical="center"/>
    </xf>
    <xf numFmtId="49" fontId="18" fillId="0" borderId="2" xfId="22" applyNumberFormat="1" applyFont="1" applyFill="1" applyBorder="1" applyAlignment="1">
      <alignment horizontal="center" vertical="center"/>
      <protection/>
    </xf>
    <xf numFmtId="49" fontId="18" fillId="0" borderId="26" xfId="22" applyNumberFormat="1" applyFont="1" applyFill="1" applyBorder="1" applyAlignment="1">
      <alignment horizontal="center" vertical="center"/>
      <protection/>
    </xf>
    <xf numFmtId="49" fontId="18" fillId="0" borderId="3" xfId="22" applyNumberFormat="1" applyFont="1" applyFill="1" applyBorder="1" applyAlignment="1">
      <alignment horizontal="center" vertical="center"/>
      <protection/>
    </xf>
    <xf numFmtId="49" fontId="18" fillId="0" borderId="27" xfId="22" applyNumberFormat="1" applyFont="1" applyFill="1" applyBorder="1" applyAlignment="1">
      <alignment horizontal="center" vertical="center"/>
      <protection/>
    </xf>
    <xf numFmtId="14" fontId="18" fillId="0" borderId="3" xfId="22" applyNumberFormat="1" applyFont="1" applyFill="1" applyBorder="1" applyAlignment="1">
      <alignment horizontal="center" vertical="center"/>
      <protection/>
    </xf>
    <xf numFmtId="41" fontId="19" fillId="0" borderId="8" xfId="22" applyNumberFormat="1" applyFont="1" applyFill="1" applyBorder="1" applyAlignment="1">
      <alignment horizontal="center" vertical="center"/>
      <protection/>
    </xf>
    <xf numFmtId="41" fontId="18" fillId="0" borderId="3" xfId="22" applyNumberFormat="1" applyFont="1" applyFill="1" applyBorder="1" applyAlignment="1">
      <alignment horizontal="center" vertical="center"/>
      <protection/>
    </xf>
    <xf numFmtId="41" fontId="18" fillId="0" borderId="27" xfId="22" applyNumberFormat="1" applyFont="1" applyFill="1" applyBorder="1" applyAlignment="1">
      <alignment horizontal="center" vertical="center"/>
      <protection/>
    </xf>
    <xf numFmtId="41" fontId="17" fillId="0" borderId="2" xfId="16" applyFont="1" applyFill="1" applyBorder="1" applyAlignment="1">
      <alignment vertical="center"/>
    </xf>
    <xf numFmtId="41" fontId="17" fillId="0" borderId="4" xfId="22" applyNumberFormat="1" applyFont="1" applyFill="1" applyBorder="1" applyAlignment="1">
      <alignment vertical="center"/>
      <protection/>
    </xf>
    <xf numFmtId="41" fontId="17" fillId="0" borderId="4" xfId="16" applyFont="1" applyFill="1" applyBorder="1" applyAlignment="1">
      <alignment vertical="center"/>
    </xf>
    <xf numFmtId="0" fontId="19" fillId="0" borderId="7" xfId="22" applyFont="1" applyFill="1" applyBorder="1" applyAlignment="1">
      <alignment vertical="center"/>
      <protection/>
    </xf>
    <xf numFmtId="41" fontId="17" fillId="0" borderId="3" xfId="22" applyNumberFormat="1" applyFont="1" applyFill="1" applyBorder="1" applyAlignment="1">
      <alignment vertical="center"/>
      <protection/>
    </xf>
    <xf numFmtId="41" fontId="17" fillId="0" borderId="3" xfId="16" applyFont="1" applyFill="1" applyBorder="1" applyAlignment="1">
      <alignment vertical="center"/>
    </xf>
    <xf numFmtId="0" fontId="17" fillId="0" borderId="7" xfId="22" applyFont="1" applyFill="1" applyBorder="1" applyAlignment="1">
      <alignment horizontal="justify" vertical="center"/>
      <protection/>
    </xf>
    <xf numFmtId="41" fontId="19" fillId="0" borderId="3" xfId="22" applyNumberFormat="1" applyFont="1" applyFill="1" applyBorder="1" applyAlignment="1">
      <alignment vertical="center"/>
      <protection/>
    </xf>
    <xf numFmtId="0" fontId="0" fillId="0" borderId="0" xfId="0" applyFont="1" applyAlignment="1">
      <alignment/>
    </xf>
    <xf numFmtId="0" fontId="19" fillId="0" borderId="7" xfId="22" applyFont="1" applyFill="1" applyBorder="1" applyAlignment="1">
      <alignment horizontal="justify" vertical="top" wrapText="1"/>
      <protection/>
    </xf>
    <xf numFmtId="41" fontId="19" fillId="0" borderId="2" xfId="22" applyNumberFormat="1" applyFont="1" applyFill="1" applyBorder="1" applyAlignment="1">
      <alignment vertical="center"/>
      <protection/>
    </xf>
    <xf numFmtId="0" fontId="19" fillId="0" borderId="7" xfId="22" applyFont="1" applyFill="1" applyBorder="1" applyAlignment="1">
      <alignment horizontal="justify" vertical="center"/>
      <protection/>
    </xf>
    <xf numFmtId="41" fontId="19" fillId="0" borderId="28" xfId="22" applyNumberFormat="1" applyFont="1" applyFill="1" applyBorder="1" applyAlignment="1">
      <alignment vertical="center"/>
      <protection/>
    </xf>
    <xf numFmtId="181" fontId="17" fillId="0" borderId="3" xfId="22" applyNumberFormat="1" applyFont="1" applyFill="1" applyBorder="1" applyAlignment="1">
      <alignment vertical="center"/>
      <protection/>
    </xf>
    <xf numFmtId="41" fontId="17" fillId="0" borderId="3" xfId="22" applyNumberFormat="1" applyFont="1" applyFill="1" applyBorder="1" applyAlignment="1">
      <alignment horizontal="right" vertical="center"/>
      <protection/>
    </xf>
    <xf numFmtId="41" fontId="17" fillId="0" borderId="4" xfId="22" applyNumberFormat="1" applyFont="1" applyFill="1" applyBorder="1" applyAlignment="1">
      <alignment horizontal="right" vertical="center"/>
      <protection/>
    </xf>
    <xf numFmtId="41" fontId="19" fillId="0" borderId="29" xfId="22" applyNumberFormat="1" applyFont="1" applyFill="1" applyBorder="1" applyAlignment="1">
      <alignment vertical="center"/>
      <protection/>
    </xf>
    <xf numFmtId="41" fontId="17" fillId="0" borderId="7" xfId="22" applyNumberFormat="1" applyFont="1" applyFill="1" applyBorder="1" applyAlignment="1">
      <alignment horizontal="center" vertical="center"/>
      <protection/>
    </xf>
    <xf numFmtId="41" fontId="17" fillId="0" borderId="27" xfId="22" applyNumberFormat="1" applyFont="1" applyFill="1" applyBorder="1" applyAlignment="1">
      <alignment horizontal="center" vertical="center"/>
      <protection/>
    </xf>
    <xf numFmtId="181" fontId="19" fillId="0" borderId="3" xfId="22" applyNumberFormat="1" applyFont="1" applyFill="1" applyBorder="1" applyAlignment="1">
      <alignment vertical="center"/>
      <protection/>
    </xf>
    <xf numFmtId="0" fontId="17" fillId="0" borderId="7" xfId="22" applyFont="1" applyBorder="1" applyAlignment="1">
      <alignment vertical="center"/>
      <protection/>
    </xf>
    <xf numFmtId="181" fontId="19" fillId="0" borderId="3" xfId="22" applyNumberFormat="1" applyFont="1" applyBorder="1" applyAlignment="1">
      <alignment vertical="center"/>
      <protection/>
    </xf>
    <xf numFmtId="181" fontId="19" fillId="0" borderId="7" xfId="22" applyNumberFormat="1" applyFont="1" applyFill="1" applyBorder="1" applyAlignment="1">
      <alignment vertical="center"/>
      <protection/>
    </xf>
    <xf numFmtId="181" fontId="19" fillId="0" borderId="27" xfId="22" applyNumberFormat="1" applyFont="1" applyFill="1" applyBorder="1" applyAlignment="1">
      <alignment vertical="center"/>
      <protection/>
    </xf>
    <xf numFmtId="0" fontId="17" fillId="0" borderId="8" xfId="22" applyFont="1" applyBorder="1" applyAlignment="1">
      <alignment vertical="center"/>
      <protection/>
    </xf>
    <xf numFmtId="181" fontId="19" fillId="0" borderId="4" xfId="22" applyNumberFormat="1" applyFont="1" applyFill="1" applyBorder="1" applyAlignment="1">
      <alignment horizontal="center" vertical="center"/>
      <protection/>
    </xf>
    <xf numFmtId="181" fontId="19" fillId="0" borderId="8" xfId="22" applyNumberFormat="1" applyFont="1" applyFill="1" applyBorder="1" applyAlignment="1">
      <alignment horizontal="center" vertical="center"/>
      <protection/>
    </xf>
    <xf numFmtId="181" fontId="19" fillId="0" borderId="30" xfId="22" applyNumberFormat="1" applyFont="1" applyFill="1" applyBorder="1" applyAlignment="1">
      <alignment horizontal="center" vertical="center"/>
      <protection/>
    </xf>
    <xf numFmtId="0" fontId="17" fillId="0" borderId="0" xfId="22" applyFont="1" applyAlignment="1">
      <alignment vertical="center"/>
      <protection/>
    </xf>
    <xf numFmtId="41" fontId="17" fillId="0" borderId="0" xfId="22" applyNumberFormat="1" applyFont="1" applyAlignment="1">
      <alignment vertical="center"/>
      <protection/>
    </xf>
    <xf numFmtId="41" fontId="17" fillId="0" borderId="0" xfId="22" applyNumberFormat="1" applyFont="1" applyFill="1" applyAlignment="1">
      <alignment vertical="center"/>
      <protection/>
    </xf>
    <xf numFmtId="0" fontId="0" fillId="0" borderId="0" xfId="0" applyFont="1" applyFill="1" applyAlignment="1">
      <alignment/>
    </xf>
    <xf numFmtId="0" fontId="0" fillId="0" borderId="0" xfId="0" applyFont="1" applyFill="1" applyAlignment="1">
      <alignment/>
    </xf>
    <xf numFmtId="0" fontId="1" fillId="0" borderId="0" xfId="0" applyFont="1" applyBorder="1" applyAlignment="1">
      <alignment horizontal="left" vertical="center"/>
    </xf>
    <xf numFmtId="0" fontId="1" fillId="0" borderId="0" xfId="0" applyFont="1" applyBorder="1" applyAlignment="1">
      <alignment vertical="center"/>
    </xf>
    <xf numFmtId="41" fontId="3" fillId="0" borderId="0" xfId="0" applyNumberFormat="1" applyFont="1" applyFill="1" applyBorder="1" applyAlignment="1">
      <alignment horizontal="center" vertical="center"/>
    </xf>
    <xf numFmtId="41" fontId="3" fillId="0" borderId="0" xfId="0" applyNumberFormat="1" applyFont="1" applyBorder="1" applyAlignment="1">
      <alignment horizontal="center" vertical="center"/>
    </xf>
    <xf numFmtId="178" fontId="3" fillId="0" borderId="0" xfId="0" applyNumberFormat="1" applyFont="1" applyBorder="1" applyAlignment="1">
      <alignment horizontal="center" vertical="center"/>
    </xf>
    <xf numFmtId="0" fontId="1" fillId="0" borderId="0" xfId="0" applyFont="1" applyBorder="1" applyAlignment="1" quotePrefix="1">
      <alignment horizontal="left" vertical="center"/>
    </xf>
    <xf numFmtId="14" fontId="3" fillId="0" borderId="0" xfId="0" applyNumberFormat="1" applyFont="1" applyFill="1" applyBorder="1" applyAlignment="1" quotePrefix="1">
      <alignment horizontal="center" vertical="center"/>
    </xf>
    <xf numFmtId="14" fontId="3" fillId="0" borderId="0" xfId="0" applyNumberFormat="1" applyFont="1" applyBorder="1" applyAlignment="1" quotePrefix="1">
      <alignment horizontal="center" vertical="center"/>
    </xf>
    <xf numFmtId="0" fontId="3" fillId="0" borderId="0" xfId="0" applyFont="1" applyBorder="1" applyAlignment="1">
      <alignment horizontal="left" vertical="center"/>
    </xf>
    <xf numFmtId="41" fontId="1" fillId="0" borderId="0" xfId="0" applyNumberFormat="1" applyFont="1" applyFill="1" applyBorder="1" applyAlignment="1">
      <alignment vertical="center"/>
    </xf>
    <xf numFmtId="41" fontId="1" fillId="0" borderId="0" xfId="0" applyNumberFormat="1" applyFont="1" applyBorder="1" applyAlignment="1">
      <alignment vertical="center"/>
    </xf>
    <xf numFmtId="178" fontId="1" fillId="0" borderId="0" xfId="0" applyNumberFormat="1" applyFont="1" applyBorder="1" applyAlignment="1">
      <alignment vertical="center"/>
    </xf>
    <xf numFmtId="0" fontId="20" fillId="0" borderId="0" xfId="0" applyFont="1" applyAlignment="1">
      <alignment/>
    </xf>
    <xf numFmtId="41" fontId="1" fillId="0" borderId="31" xfId="0" applyNumberFormat="1" applyFont="1" applyFill="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1" fillId="0" borderId="0" xfId="0" applyFont="1" applyFill="1" applyBorder="1" applyAlignment="1">
      <alignment vertical="center"/>
    </xf>
    <xf numFmtId="178" fontId="1" fillId="0" borderId="0" xfId="15" applyNumberFormat="1" applyFont="1" applyFill="1" applyAlignment="1">
      <alignment horizontal="right"/>
    </xf>
    <xf numFmtId="0" fontId="3" fillId="0" borderId="0" xfId="0" applyFont="1" applyBorder="1" applyAlignment="1">
      <alignment vertical="center"/>
    </xf>
    <xf numFmtId="41" fontId="3" fillId="0" borderId="1" xfId="0" applyNumberFormat="1" applyFont="1" applyFill="1" applyBorder="1" applyAlignment="1">
      <alignment vertical="center"/>
    </xf>
    <xf numFmtId="41" fontId="3" fillId="0" borderId="0" xfId="0" applyNumberFormat="1" applyFont="1" applyBorder="1" applyAlignment="1">
      <alignment vertical="center"/>
    </xf>
    <xf numFmtId="41" fontId="1" fillId="0" borderId="25" xfId="0" applyNumberFormat="1" applyFont="1" applyFill="1" applyBorder="1" applyAlignment="1">
      <alignment vertical="center"/>
    </xf>
    <xf numFmtId="0" fontId="4" fillId="0" borderId="0" xfId="0" applyFont="1" applyBorder="1" applyAlignment="1">
      <alignment horizontal="left" vertical="center"/>
    </xf>
    <xf numFmtId="0" fontId="1" fillId="2" borderId="0" xfId="0" applyFont="1" applyFill="1" applyBorder="1" applyAlignment="1">
      <alignment vertical="center"/>
    </xf>
    <xf numFmtId="0" fontId="1" fillId="2" borderId="0" xfId="0" applyFont="1" applyFill="1" applyAlignment="1">
      <alignment vertical="center"/>
    </xf>
    <xf numFmtId="0" fontId="4" fillId="2" borderId="0" xfId="0" applyFont="1" applyFill="1" applyBorder="1" applyAlignment="1">
      <alignment vertical="center"/>
    </xf>
    <xf numFmtId="0" fontId="3" fillId="0" borderId="0" xfId="0" applyFont="1" applyBorder="1" applyAlignment="1" quotePrefix="1">
      <alignment horizontal="left" vertical="center"/>
    </xf>
    <xf numFmtId="41" fontId="3" fillId="0" borderId="24" xfId="0" applyNumberFormat="1" applyFont="1" applyFill="1" applyBorder="1" applyAlignment="1">
      <alignment vertical="center"/>
    </xf>
    <xf numFmtId="41" fontId="1" fillId="0" borderId="0" xfId="15" applyNumberFormat="1" applyFont="1" applyFill="1" applyBorder="1" applyAlignment="1">
      <alignment vertical="center"/>
    </xf>
    <xf numFmtId="41" fontId="1" fillId="0" borderId="0" xfId="15" applyNumberFormat="1" applyFont="1" applyBorder="1" applyAlignment="1">
      <alignment vertical="center"/>
    </xf>
    <xf numFmtId="43" fontId="3" fillId="0" borderId="0" xfId="15" applyNumberFormat="1" applyFont="1" applyFill="1" applyBorder="1" applyAlignment="1">
      <alignment vertical="center"/>
    </xf>
    <xf numFmtId="178" fontId="3" fillId="0" borderId="0" xfId="15" applyNumberFormat="1" applyFont="1" applyBorder="1" applyAlignment="1">
      <alignment vertical="center"/>
    </xf>
    <xf numFmtId="0" fontId="21" fillId="0" borderId="0" xfId="0" applyFont="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quotePrefix="1">
      <alignment horizontal="left" vertical="center"/>
    </xf>
    <xf numFmtId="0" fontId="22" fillId="0" borderId="0" xfId="0" applyFont="1" applyBorder="1" applyAlignment="1">
      <alignment horizontal="center" vertical="center"/>
    </xf>
    <xf numFmtId="41" fontId="22" fillId="0" borderId="0" xfId="0" applyNumberFormat="1" applyFont="1" applyFill="1" applyBorder="1" applyAlignment="1">
      <alignment vertical="center"/>
    </xf>
    <xf numFmtId="41" fontId="22" fillId="0" borderId="0" xfId="0" applyNumberFormat="1" applyFont="1" applyBorder="1" applyAlignment="1">
      <alignment vertical="center"/>
    </xf>
    <xf numFmtId="178" fontId="22" fillId="0" borderId="0" xfId="0" applyNumberFormat="1" applyFont="1" applyBorder="1" applyAlignment="1">
      <alignment vertical="center"/>
    </xf>
    <xf numFmtId="0" fontId="0" fillId="0" borderId="0" xfId="0" applyFont="1" applyAlignment="1">
      <alignment/>
    </xf>
    <xf numFmtId="0" fontId="23" fillId="0" borderId="0" xfId="0" applyFont="1" applyBorder="1" applyAlignment="1">
      <alignment vertical="center"/>
    </xf>
    <xf numFmtId="0" fontId="22" fillId="0" borderId="0" xfId="0" applyFont="1" applyBorder="1" applyAlignment="1" quotePrefix="1">
      <alignment horizontal="center"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0" fillId="0" borderId="4" xfId="0" applyFont="1" applyFill="1" applyBorder="1" applyAlignment="1">
      <alignment horizontal="justify" vertical="center"/>
    </xf>
    <xf numFmtId="0" fontId="3" fillId="0" borderId="4" xfId="0" applyFont="1" applyFill="1" applyBorder="1" applyAlignment="1">
      <alignment horizontal="center" vertical="center"/>
    </xf>
    <xf numFmtId="0" fontId="0" fillId="0" borderId="6" xfId="0" applyFont="1" applyFill="1" applyBorder="1" applyAlignment="1">
      <alignment horizontal="left" vertical="center"/>
    </xf>
    <xf numFmtId="3" fontId="0" fillId="0" borderId="3" xfId="15" applyNumberFormat="1" applyFont="1" applyFill="1" applyBorder="1" applyAlignment="1">
      <alignment horizontal="right" vertical="center"/>
    </xf>
    <xf numFmtId="41" fontId="0" fillId="0" borderId="3" xfId="15" applyNumberFormat="1" applyFont="1" applyFill="1" applyBorder="1" applyAlignment="1">
      <alignment horizontal="right" vertical="center"/>
    </xf>
    <xf numFmtId="178" fontId="0" fillId="0" borderId="3" xfId="15" applyNumberFormat="1" applyFont="1" applyFill="1" applyBorder="1" applyAlignment="1">
      <alignment horizontal="right" vertical="center"/>
    </xf>
    <xf numFmtId="0" fontId="0" fillId="0" borderId="7" xfId="0" applyFont="1" applyFill="1" applyBorder="1" applyAlignment="1">
      <alignment horizontal="left" vertical="center"/>
    </xf>
    <xf numFmtId="41" fontId="0" fillId="0" borderId="7" xfId="15" applyNumberFormat="1" applyFont="1" applyFill="1" applyBorder="1" applyAlignment="1">
      <alignment horizontal="right" vertical="center"/>
    </xf>
    <xf numFmtId="3" fontId="0" fillId="0" borderId="5" xfId="15" applyNumberFormat="1" applyFont="1" applyFill="1" applyBorder="1" applyAlignment="1">
      <alignment horizontal="right" vertical="center"/>
    </xf>
    <xf numFmtId="41" fontId="0" fillId="0" borderId="5" xfId="15" applyNumberFormat="1" applyFont="1" applyFill="1" applyBorder="1" applyAlignment="1">
      <alignment horizontal="right" vertical="center"/>
    </xf>
    <xf numFmtId="0" fontId="0" fillId="0" borderId="3" xfId="0" applyFont="1" applyFill="1" applyBorder="1" applyAlignment="1">
      <alignment horizontal="left" vertical="center"/>
    </xf>
    <xf numFmtId="178" fontId="0" fillId="0" borderId="7" xfId="15" applyNumberFormat="1" applyFont="1" applyFill="1" applyBorder="1" applyAlignment="1">
      <alignment horizontal="right" vertical="center"/>
    </xf>
    <xf numFmtId="3" fontId="0" fillId="0" borderId="3" xfId="0" applyNumberFormat="1" applyFont="1" applyFill="1" applyBorder="1" applyAlignment="1">
      <alignment horizontal="right" vertical="center"/>
    </xf>
    <xf numFmtId="178" fontId="0" fillId="0" borderId="5" xfId="15" applyNumberFormat="1" applyFont="1" applyFill="1" applyBorder="1" applyAlignment="1">
      <alignment horizontal="right" vertical="center"/>
    </xf>
    <xf numFmtId="0" fontId="0" fillId="0" borderId="3" xfId="0" applyFont="1" applyFill="1" applyBorder="1" applyAlignment="1">
      <alignment horizontal="left" vertical="center" wrapText="1"/>
    </xf>
    <xf numFmtId="0" fontId="0" fillId="0" borderId="3" xfId="0" applyFont="1" applyFill="1" applyBorder="1" applyAlignment="1">
      <alignment/>
    </xf>
    <xf numFmtId="3" fontId="0" fillId="0" borderId="4" xfId="0" applyNumberFormat="1" applyFont="1" applyFill="1" applyBorder="1" applyAlignment="1">
      <alignment horizontal="right" vertical="center"/>
    </xf>
    <xf numFmtId="0" fontId="0" fillId="0" borderId="4" xfId="0" applyFont="1" applyFill="1" applyBorder="1" applyAlignment="1">
      <alignment horizontal="left" vertical="center"/>
    </xf>
    <xf numFmtId="41" fontId="0" fillId="0" borderId="4" xfId="0" applyNumberFormat="1" applyFont="1" applyFill="1" applyBorder="1" applyAlignment="1">
      <alignment horizontal="right" vertical="center"/>
    </xf>
    <xf numFmtId="37" fontId="0" fillId="0" borderId="3" xfId="15" applyNumberFormat="1" applyFont="1" applyFill="1" applyBorder="1" applyAlignment="1">
      <alignment horizontal="right" vertical="center"/>
    </xf>
    <xf numFmtId="37" fontId="0" fillId="0" borderId="7" xfId="15" applyNumberFormat="1" applyFont="1" applyFill="1" applyBorder="1" applyAlignment="1">
      <alignment horizontal="right" vertical="center"/>
    </xf>
    <xf numFmtId="37" fontId="0" fillId="0" borderId="5" xfId="15"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43" fontId="0" fillId="0" borderId="7" xfId="15" applyFont="1" applyFill="1" applyBorder="1" applyAlignment="1">
      <alignment horizontal="right" vertical="center"/>
    </xf>
    <xf numFmtId="37" fontId="0" fillId="0" borderId="4" xfId="0" applyNumberFormat="1" applyFont="1" applyFill="1" applyBorder="1" applyAlignment="1">
      <alignment horizontal="right" vertical="center"/>
    </xf>
    <xf numFmtId="0" fontId="1" fillId="0" borderId="0" xfId="21" applyFont="1" applyAlignment="1">
      <alignment vertical="center"/>
      <protection/>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178" fontId="0" fillId="0" borderId="0" xfId="15" applyNumberFormat="1" applyFont="1" applyAlignment="1">
      <alignment/>
    </xf>
    <xf numFmtId="178" fontId="0" fillId="0" borderId="25" xfId="15" applyNumberFormat="1" applyFont="1" applyBorder="1" applyAlignment="1">
      <alignment/>
    </xf>
    <xf numFmtId="0" fontId="3" fillId="0" borderId="0" xfId="21" applyFont="1" applyAlignment="1">
      <alignment vertical="center"/>
      <protection/>
    </xf>
    <xf numFmtId="178" fontId="20" fillId="0" borderId="0" xfId="15" applyNumberFormat="1" applyFont="1" applyAlignment="1">
      <alignment/>
    </xf>
    <xf numFmtId="0" fontId="0" fillId="0" borderId="0" xfId="0" applyFont="1" applyAlignment="1">
      <alignment/>
    </xf>
    <xf numFmtId="178" fontId="0" fillId="0" borderId="0" xfId="15" applyNumberFormat="1" applyFont="1" applyAlignment="1">
      <alignment horizontal="right"/>
    </xf>
    <xf numFmtId="178" fontId="0" fillId="0" borderId="24" xfId="15" applyNumberFormat="1" applyFont="1" applyBorder="1" applyAlignment="1">
      <alignment/>
    </xf>
    <xf numFmtId="0" fontId="3" fillId="0" borderId="0" xfId="21" applyFont="1" applyFill="1" applyAlignment="1">
      <alignment horizontal="center" vertical="center"/>
      <protection/>
    </xf>
    <xf numFmtId="0" fontId="1" fillId="0" borderId="0" xfId="21" applyFont="1" applyFill="1" applyAlignment="1">
      <alignment vertical="center"/>
      <protection/>
    </xf>
    <xf numFmtId="0" fontId="3" fillId="0" borderId="0" xfId="21" applyFont="1" applyFill="1" applyAlignment="1">
      <alignment vertical="center"/>
      <protection/>
    </xf>
    <xf numFmtId="0" fontId="25" fillId="0" borderId="0" xfId="0" applyFont="1" applyFill="1" applyAlignment="1">
      <alignment horizontal="center"/>
    </xf>
    <xf numFmtId="0" fontId="0" fillId="0" borderId="0" xfId="0" applyFont="1" applyFill="1" applyAlignment="1">
      <alignment/>
    </xf>
    <xf numFmtId="178" fontId="0" fillId="0" borderId="0" xfId="15" applyNumberFormat="1" applyFont="1" applyFill="1" applyAlignment="1">
      <alignment/>
    </xf>
    <xf numFmtId="0" fontId="0" fillId="0" borderId="0" xfId="0" applyFont="1" applyFill="1" applyAlignment="1">
      <alignment/>
    </xf>
    <xf numFmtId="178" fontId="0" fillId="0" borderId="24" xfId="15" applyNumberFormat="1" applyFont="1" applyFill="1" applyBorder="1" applyAlignment="1">
      <alignment/>
    </xf>
    <xf numFmtId="178" fontId="0" fillId="0" borderId="0" xfId="15" applyNumberFormat="1" applyFont="1" applyFill="1" applyAlignment="1">
      <alignment/>
    </xf>
    <xf numFmtId="0" fontId="1" fillId="0" borderId="0" xfId="21" applyNumberFormat="1" applyFont="1">
      <alignment/>
      <protection/>
    </xf>
    <xf numFmtId="0" fontId="0" fillId="0" borderId="0" xfId="0" applyFont="1" applyAlignment="1">
      <alignment/>
    </xf>
    <xf numFmtId="0" fontId="1" fillId="0" borderId="0" xfId="21" applyFont="1">
      <alignment/>
      <protection/>
    </xf>
    <xf numFmtId="41" fontId="1" fillId="0" borderId="0" xfId="21" applyNumberFormat="1" applyFont="1">
      <alignment/>
      <protection/>
    </xf>
    <xf numFmtId="0" fontId="1" fillId="0" borderId="5" xfId="0" applyFont="1" applyBorder="1" applyAlignment="1">
      <alignment horizontal="center" vertical="top" wrapText="1"/>
    </xf>
    <xf numFmtId="41" fontId="1" fillId="0" borderId="5" xfId="0" applyNumberFormat="1" applyFont="1" applyBorder="1" applyAlignment="1">
      <alignment horizontal="center" vertical="top" wrapText="1"/>
    </xf>
    <xf numFmtId="41" fontId="1" fillId="0" borderId="1" xfId="0" applyNumberFormat="1" applyFont="1" applyBorder="1" applyAlignment="1">
      <alignment horizontal="center"/>
    </xf>
    <xf numFmtId="0" fontId="1" fillId="0" borderId="0" xfId="0" applyFont="1" applyFill="1" applyAlignment="1">
      <alignment vertical="top" wrapText="1"/>
    </xf>
    <xf numFmtId="178" fontId="1" fillId="0" borderId="0" xfId="15" applyNumberFormat="1" applyFont="1" applyFill="1" applyBorder="1" applyAlignment="1">
      <alignment horizontal="right" vertical="top" wrapText="1"/>
    </xf>
    <xf numFmtId="178" fontId="8" fillId="0" borderId="0" xfId="15" applyNumberFormat="1" applyFont="1" applyFill="1" applyAlignment="1">
      <alignment horizontal="right"/>
    </xf>
    <xf numFmtId="178" fontId="1" fillId="0" borderId="31" xfId="15" applyNumberFormat="1" applyFont="1" applyFill="1" applyBorder="1" applyAlignment="1">
      <alignment horizontal="right" vertical="top" wrapText="1"/>
    </xf>
    <xf numFmtId="0" fontId="1" fillId="0" borderId="7" xfId="0" applyFont="1" applyFill="1" applyBorder="1" applyAlignment="1" quotePrefix="1">
      <alignment horizontal="left" vertical="justify"/>
    </xf>
    <xf numFmtId="0" fontId="1" fillId="0" borderId="0" xfId="0" applyFont="1" applyFill="1" applyBorder="1" applyAlignment="1" quotePrefix="1">
      <alignment horizontal="left" vertical="justify"/>
    </xf>
    <xf numFmtId="0" fontId="1" fillId="0" borderId="2" xfId="0" applyFont="1" applyBorder="1" applyAlignment="1">
      <alignment horizontal="center" vertical="top" wrapText="1"/>
    </xf>
    <xf numFmtId="15" fontId="1" fillId="0" borderId="3" xfId="0" applyNumberFormat="1" applyFont="1" applyBorder="1" applyAlignment="1">
      <alignment horizontal="center" vertical="top" wrapText="1"/>
    </xf>
    <xf numFmtId="0" fontId="1" fillId="0" borderId="0" xfId="0" applyFont="1" applyBorder="1" applyAlignment="1">
      <alignment vertical="top" wrapText="1"/>
    </xf>
    <xf numFmtId="0" fontId="1" fillId="0" borderId="3" xfId="0" applyFont="1" applyBorder="1" applyAlignment="1">
      <alignment horizontal="center" vertical="top" wrapText="1"/>
    </xf>
    <xf numFmtId="0" fontId="1" fillId="0" borderId="32" xfId="0" applyFont="1" applyBorder="1" applyAlignment="1">
      <alignment vertical="top" wrapText="1"/>
    </xf>
    <xf numFmtId="0" fontId="1" fillId="0" borderId="7" xfId="0" applyFont="1" applyBorder="1" applyAlignment="1">
      <alignment horizontal="center" vertical="top" wrapText="1"/>
    </xf>
    <xf numFmtId="0" fontId="1" fillId="0" borderId="25" xfId="0" applyFont="1" applyBorder="1" applyAlignment="1">
      <alignment vertical="top" wrapText="1"/>
    </xf>
    <xf numFmtId="0" fontId="8" fillId="0" borderId="25" xfId="0" applyFont="1" applyBorder="1" applyAlignment="1">
      <alignment horizontal="left"/>
    </xf>
    <xf numFmtId="0" fontId="1" fillId="0" borderId="2" xfId="0" applyFont="1" applyBorder="1" applyAlignment="1">
      <alignment vertical="top" wrapText="1"/>
    </xf>
    <xf numFmtId="41" fontId="1" fillId="0" borderId="3" xfId="0" applyNumberFormat="1" applyFont="1" applyBorder="1" applyAlignment="1">
      <alignment vertical="top" wrapText="1"/>
    </xf>
    <xf numFmtId="41" fontId="3" fillId="0" borderId="4" xfId="0" applyNumberFormat="1" applyFont="1" applyBorder="1" applyAlignment="1">
      <alignment vertical="top" wrapText="1"/>
    </xf>
    <xf numFmtId="0" fontId="1" fillId="0" borderId="25" xfId="0" applyFont="1" applyFill="1" applyBorder="1" applyAlignment="1" quotePrefix="1">
      <alignment horizontal="left" vertical="justify"/>
    </xf>
    <xf numFmtId="41" fontId="1" fillId="0" borderId="4" xfId="0" applyNumberFormat="1" applyFont="1" applyBorder="1" applyAlignment="1">
      <alignment vertical="top" wrapText="1"/>
    </xf>
    <xf numFmtId="0" fontId="1" fillId="0" borderId="31" xfId="0" applyFont="1" applyBorder="1" applyAlignment="1">
      <alignment vertical="top" wrapText="1"/>
    </xf>
    <xf numFmtId="41" fontId="3" fillId="0" borderId="3" xfId="0" applyNumberFormat="1" applyFont="1" applyBorder="1" applyAlignment="1">
      <alignment vertical="top" wrapText="1"/>
    </xf>
    <xf numFmtId="0" fontId="3" fillId="2" borderId="0" xfId="0" applyFont="1" applyFill="1" applyAlignment="1">
      <alignment horizontal="right" vertical="top" wrapText="1"/>
    </xf>
    <xf numFmtId="0" fontId="1" fillId="0" borderId="0" xfId="0" applyFont="1" applyAlignment="1">
      <alignment vertical="top" wrapText="1"/>
    </xf>
    <xf numFmtId="0" fontId="3" fillId="0" borderId="5"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0" xfId="0" applyFont="1" applyFill="1" applyAlignment="1">
      <alignment horizontal="left" vertical="top" wrapText="1"/>
    </xf>
    <xf numFmtId="0" fontId="8" fillId="0" borderId="0" xfId="0" applyFont="1" applyFill="1" applyAlignment="1">
      <alignment vertical="top" wrapText="1"/>
    </xf>
    <xf numFmtId="0" fontId="1" fillId="0" borderId="33" xfId="0" applyFont="1" applyBorder="1" applyAlignment="1">
      <alignment horizontal="left" vertical="top" wrapText="1"/>
    </xf>
    <xf numFmtId="0" fontId="1" fillId="0" borderId="5" xfId="0" applyFont="1" applyBorder="1" applyAlignment="1">
      <alignment horizontal="left" vertical="top" wrapText="1"/>
    </xf>
    <xf numFmtId="0" fontId="1" fillId="0" borderId="34" xfId="0" applyFont="1" applyBorder="1" applyAlignment="1">
      <alignment horizontal="left" vertical="top" wrapText="1"/>
    </xf>
    <xf numFmtId="0" fontId="3" fillId="0" borderId="0" xfId="0" applyFont="1" applyFill="1" applyAlignment="1">
      <alignment horizontal="center" vertical="center"/>
    </xf>
    <xf numFmtId="0" fontId="16" fillId="2" borderId="0" xfId="0" applyFont="1" applyFill="1" applyAlignment="1">
      <alignment horizontal="center" vertical="top" wrapText="1"/>
    </xf>
    <xf numFmtId="0" fontId="2" fillId="2" borderId="0" xfId="0" applyFont="1" applyFill="1" applyAlignment="1">
      <alignment horizontal="center" vertical="top" wrapText="1"/>
    </xf>
    <xf numFmtId="0" fontId="1" fillId="0" borderId="8" xfId="0" applyFont="1" applyFill="1" applyBorder="1" applyAlignment="1">
      <alignment horizontal="left" vertical="justify" wrapText="1"/>
    </xf>
    <xf numFmtId="0" fontId="1" fillId="0" borderId="25" xfId="0" applyFont="1" applyFill="1" applyBorder="1" applyAlignment="1">
      <alignment horizontal="left" vertical="justify" wrapText="1"/>
    </xf>
    <xf numFmtId="0" fontId="1"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vertical="center" wrapText="1"/>
    </xf>
    <xf numFmtId="49" fontId="18" fillId="0" borderId="6" xfId="22" applyNumberFormat="1" applyFont="1" applyFill="1" applyBorder="1" applyAlignment="1">
      <alignment horizontal="center" vertical="center"/>
      <protection/>
    </xf>
    <xf numFmtId="49" fontId="18" fillId="0" borderId="35" xfId="22" applyNumberFormat="1" applyFont="1" applyFill="1" applyBorder="1" applyAlignment="1">
      <alignment horizontal="center" vertical="center"/>
      <protection/>
    </xf>
    <xf numFmtId="49" fontId="18" fillId="0" borderId="9" xfId="22" applyNumberFormat="1" applyFont="1" applyFill="1" applyBorder="1" applyAlignment="1">
      <alignment horizontal="center" vertical="center"/>
      <protection/>
    </xf>
    <xf numFmtId="0" fontId="15" fillId="2" borderId="0" xfId="0" applyFont="1" applyFill="1" applyAlignment="1">
      <alignment horizontal="center" vertical="top" wrapText="1"/>
    </xf>
    <xf numFmtId="0" fontId="2" fillId="2" borderId="0" xfId="22" applyFont="1" applyFill="1" applyAlignment="1">
      <alignment horizontal="center" vertical="top"/>
      <protection/>
    </xf>
    <xf numFmtId="0" fontId="3" fillId="2" borderId="0" xfId="22" applyFont="1" applyFill="1" applyAlignment="1">
      <alignment horizontal="center" vertical="center"/>
      <protection/>
    </xf>
    <xf numFmtId="178" fontId="2" fillId="2" borderId="0" xfId="0" applyNumberFormat="1" applyFont="1" applyFill="1" applyAlignment="1" quotePrefix="1">
      <alignment horizontal="center" vertical="top" wrapText="1"/>
    </xf>
    <xf numFmtId="178" fontId="3" fillId="2" borderId="0" xfId="0" applyNumberFormat="1" applyFont="1" applyFill="1" applyAlignment="1">
      <alignment horizontal="center" vertical="center"/>
    </xf>
    <xf numFmtId="0" fontId="2" fillId="0" borderId="0" xfId="0" applyFont="1" applyFill="1" applyAlignment="1">
      <alignment horizontal="left" vertical="center" wrapText="1"/>
    </xf>
    <xf numFmtId="0" fontId="16"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22" applyFont="1" applyFill="1" applyAlignment="1">
      <alignment horizontal="center" vertical="center"/>
      <protection/>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5" xfId="0" applyFont="1" applyFill="1" applyBorder="1" applyAlignment="1">
      <alignment horizontal="center" vertical="center"/>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1" fillId="0" borderId="39"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34" xfId="0" applyFont="1" applyFill="1" applyBorder="1" applyAlignment="1">
      <alignment horizontal="left" vertical="top" wrapText="1"/>
    </xf>
    <xf numFmtId="0" fontId="11" fillId="2" borderId="0" xfId="0" applyFont="1" applyFill="1" applyAlignment="1">
      <alignment horizontal="center" vertical="top" wrapText="1"/>
    </xf>
    <xf numFmtId="0" fontId="3" fillId="2" borderId="0" xfId="0" applyFont="1" applyFill="1" applyAlignment="1">
      <alignment horizontal="center" vertical="top" wrapText="1"/>
    </xf>
    <xf numFmtId="0" fontId="1" fillId="0" borderId="0" xfId="0" applyFont="1" applyAlignment="1">
      <alignment horizontal="justify" vertical="top" wrapText="1"/>
    </xf>
    <xf numFmtId="0" fontId="1" fillId="0" borderId="0" xfId="0" applyNumberFormat="1" applyFont="1" applyAlignment="1">
      <alignment horizontal="left" vertical="top" wrapText="1"/>
    </xf>
    <xf numFmtId="0" fontId="1" fillId="0" borderId="0" xfId="0" applyNumberFormat="1" applyFont="1" applyAlignment="1">
      <alignment horizontal="justify" vertical="top" wrapText="1"/>
    </xf>
    <xf numFmtId="0" fontId="1" fillId="0" borderId="0" xfId="0" applyFont="1" applyAlignment="1">
      <alignment/>
    </xf>
    <xf numFmtId="0" fontId="9" fillId="0" borderId="0" xfId="0" applyFont="1" applyFill="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1" fillId="0" borderId="44" xfId="0" applyFont="1" applyBorder="1" applyAlignment="1">
      <alignment horizontal="left" vertical="top" wrapText="1"/>
    </xf>
    <xf numFmtId="0" fontId="1" fillId="0" borderId="45" xfId="0" applyFont="1" applyBorder="1" applyAlignment="1">
      <alignment horizontal="left" vertical="top" wrapText="1"/>
    </xf>
    <xf numFmtId="0" fontId="4" fillId="0" borderId="0" xfId="0" applyFont="1" applyBorder="1" applyAlignment="1">
      <alignment horizontal="left" vertical="top" wrapText="1"/>
    </xf>
    <xf numFmtId="0" fontId="1" fillId="0" borderId="0" xfId="0" applyFont="1" applyAlignment="1">
      <alignment horizontal="left" wrapText="1"/>
    </xf>
    <xf numFmtId="0" fontId="1" fillId="0" borderId="0" xfId="0" applyFont="1" applyAlignment="1">
      <alignment horizontal="left"/>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14" fontId="3" fillId="0" borderId="5" xfId="22" applyNumberFormat="1" applyFont="1" applyFill="1" applyBorder="1" applyAlignment="1">
      <alignment horizontal="center" vertical="center"/>
      <protection/>
    </xf>
    <xf numFmtId="14" fontId="3" fillId="0" borderId="0" xfId="22" applyNumberFormat="1" applyFont="1" applyFill="1" applyBorder="1" applyAlignment="1">
      <alignment horizontal="center" vertical="center"/>
      <protection/>
    </xf>
    <xf numFmtId="0" fontId="1" fillId="0" borderId="0" xfId="0" applyFont="1" applyAlignment="1">
      <alignment horizontal="justify" wrapText="1"/>
    </xf>
    <xf numFmtId="0" fontId="3" fillId="0" borderId="0" xfId="0" applyFont="1" applyAlignment="1">
      <alignment vertical="top" wrapText="1"/>
    </xf>
    <xf numFmtId="0" fontId="1" fillId="0" borderId="0" xfId="0" applyFont="1" applyAlignment="1" quotePrefix="1">
      <alignment horizontal="left" vertical="top" wrapText="1"/>
    </xf>
    <xf numFmtId="0" fontId="3" fillId="0" borderId="25" xfId="0" applyFont="1" applyBorder="1" applyAlignment="1">
      <alignment horizontal="left" vertical="top" wrapText="1"/>
    </xf>
    <xf numFmtId="41" fontId="1" fillId="0" borderId="32" xfId="0" applyNumberFormat="1" applyFont="1" applyBorder="1" applyAlignment="1">
      <alignment horizontal="center" vertical="top" wrapText="1"/>
    </xf>
    <xf numFmtId="41" fontId="1" fillId="0" borderId="26" xfId="0" applyNumberFormat="1" applyFont="1" applyBorder="1" applyAlignment="1">
      <alignment horizontal="center" vertical="top" wrapText="1"/>
    </xf>
    <xf numFmtId="41" fontId="3" fillId="0" borderId="6" xfId="0" applyNumberFormat="1" applyFont="1" applyFill="1" applyBorder="1" applyAlignment="1">
      <alignment horizontal="center" vertical="top" wrapText="1"/>
    </xf>
    <xf numFmtId="41" fontId="3" fillId="0" borderId="26" xfId="0" applyNumberFormat="1" applyFont="1" applyFill="1" applyBorder="1" applyAlignment="1">
      <alignment horizontal="center" vertical="top" wrapText="1"/>
    </xf>
    <xf numFmtId="41" fontId="3" fillId="0" borderId="8" xfId="0" applyNumberFormat="1" applyFont="1" applyFill="1" applyBorder="1" applyAlignment="1">
      <alignment horizontal="center" vertical="top" wrapText="1"/>
    </xf>
    <xf numFmtId="41" fontId="3" fillId="0" borderId="30" xfId="0" applyNumberFormat="1" applyFont="1" applyFill="1" applyBorder="1" applyAlignment="1">
      <alignment horizontal="center" vertical="top" wrapText="1"/>
    </xf>
    <xf numFmtId="41" fontId="1" fillId="0" borderId="0" xfId="0" applyNumberFormat="1" applyFont="1" applyBorder="1" applyAlignment="1">
      <alignment horizontal="center" vertical="top" wrapText="1"/>
    </xf>
    <xf numFmtId="41" fontId="1" fillId="0" borderId="27" xfId="0" applyNumberFormat="1" applyFont="1" applyBorder="1" applyAlignment="1">
      <alignment horizontal="center" vertical="top" wrapText="1"/>
    </xf>
    <xf numFmtId="41" fontId="1" fillId="0" borderId="25" xfId="0" applyNumberFormat="1" applyFont="1" applyBorder="1" applyAlignment="1">
      <alignment horizontal="center" vertical="top" wrapText="1"/>
    </xf>
    <xf numFmtId="41" fontId="1" fillId="0" borderId="30" xfId="0" applyNumberFormat="1" applyFont="1" applyBorder="1" applyAlignment="1">
      <alignment horizontal="center" vertical="top" wrapText="1"/>
    </xf>
    <xf numFmtId="41" fontId="1" fillId="0" borderId="31" xfId="0" applyNumberFormat="1" applyFont="1" applyBorder="1" applyAlignment="1">
      <alignment horizontal="left" vertical="top" wrapText="1" indent="1"/>
    </xf>
    <xf numFmtId="41" fontId="1" fillId="0" borderId="35" xfId="0" applyNumberFormat="1" applyFont="1" applyBorder="1" applyAlignment="1">
      <alignment horizontal="left" vertical="top" wrapText="1" indent="1"/>
    </xf>
    <xf numFmtId="0" fontId="1" fillId="0" borderId="0" xfId="0" applyFont="1" applyFill="1" applyBorder="1" applyAlignment="1">
      <alignment horizontal="center" vertical="top" wrapText="1"/>
    </xf>
    <xf numFmtId="0" fontId="1" fillId="0" borderId="0" xfId="0" applyFont="1" applyFill="1" applyAlignment="1">
      <alignment horizontal="left" vertical="top" wrapText="1"/>
    </xf>
    <xf numFmtId="0" fontId="8" fillId="0" borderId="0" xfId="0" applyFont="1" applyAlignment="1">
      <alignment vertical="top" wrapText="1"/>
    </xf>
    <xf numFmtId="0" fontId="8" fillId="0" borderId="0" xfId="0" applyFont="1" applyAlignment="1">
      <alignment horizontal="justify" vertical="top" wrapText="1"/>
    </xf>
    <xf numFmtId="0" fontId="1" fillId="2" borderId="0" xfId="0" applyFont="1" applyFill="1" applyBorder="1" applyAlignment="1">
      <alignment horizontal="left" wrapText="1" shrinkToFit="1"/>
    </xf>
    <xf numFmtId="0" fontId="1" fillId="0" borderId="0" xfId="0" applyFont="1" applyBorder="1" applyAlignment="1">
      <alignment horizontal="left" wrapText="1"/>
    </xf>
    <xf numFmtId="0" fontId="1" fillId="0" borderId="0" xfId="0" applyFont="1" applyBorder="1" applyAlignment="1" quotePrefix="1">
      <alignment horizontal="left" wrapText="1"/>
    </xf>
    <xf numFmtId="0" fontId="1" fillId="2" borderId="0" xfId="0" applyFont="1" applyFill="1" applyBorder="1" applyAlignment="1">
      <alignment horizontal="justify" wrapText="1" shrinkToFit="1"/>
    </xf>
    <xf numFmtId="0" fontId="3" fillId="0" borderId="0" xfId="0" applyNumberFormat="1" applyFont="1" applyFill="1" applyAlignment="1">
      <alignment horizontal="left" vertical="top" wrapText="1"/>
    </xf>
    <xf numFmtId="0" fontId="1" fillId="0" borderId="8" xfId="0" applyFont="1" applyBorder="1" applyAlignment="1">
      <alignment horizontal="left" vertical="top" wrapText="1"/>
    </xf>
    <xf numFmtId="0" fontId="1" fillId="0" borderId="25" xfId="0" applyFont="1" applyBorder="1" applyAlignment="1">
      <alignment horizontal="left" vertical="top" wrapText="1"/>
    </xf>
    <xf numFmtId="0" fontId="1" fillId="0" borderId="0" xfId="0" applyFont="1" applyFill="1" applyBorder="1" applyAlignment="1">
      <alignment horizontal="left" vertical="justify"/>
    </xf>
    <xf numFmtId="0" fontId="1" fillId="0" borderId="6" xfId="0" applyFont="1" applyFill="1" applyBorder="1" applyAlignment="1">
      <alignment horizontal="left" vertical="justify"/>
    </xf>
    <xf numFmtId="0" fontId="1" fillId="0" borderId="32" xfId="0" applyFont="1" applyFill="1" applyBorder="1" applyAlignment="1">
      <alignment horizontal="left" vertical="justify"/>
    </xf>
    <xf numFmtId="0" fontId="1" fillId="0" borderId="9" xfId="0" applyFont="1" applyBorder="1" applyAlignment="1">
      <alignment horizontal="left" vertical="top" wrapText="1"/>
    </xf>
    <xf numFmtId="0" fontId="1" fillId="0" borderId="31"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2</xdr:col>
      <xdr:colOff>657225</xdr:colOff>
      <xdr:row>5</xdr:row>
      <xdr:rowOff>142875</xdr:rowOff>
    </xdr:to>
    <xdr:pic>
      <xdr:nvPicPr>
        <xdr:cNvPr id="1" name="Picture 2"/>
        <xdr:cNvPicPr preferRelativeResize="1">
          <a:picLocks noChangeAspect="1"/>
        </xdr:cNvPicPr>
      </xdr:nvPicPr>
      <xdr:blipFill>
        <a:blip r:embed="rId1"/>
        <a:stretch>
          <a:fillRect/>
        </a:stretch>
      </xdr:blipFill>
      <xdr:spPr>
        <a:xfrm>
          <a:off x="2914650"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xdr:cNvPicPr preferRelativeResize="1">
          <a:picLocks noChangeAspect="1"/>
        </xdr:cNvPicPr>
      </xdr:nvPicPr>
      <xdr:blipFill>
        <a:blip r:embed="rId1"/>
        <a:stretch>
          <a:fillRect/>
        </a:stretch>
      </xdr:blipFill>
      <xdr:spPr>
        <a:xfrm>
          <a:off x="24765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40</xdr:row>
      <xdr:rowOff>104775</xdr:rowOff>
    </xdr:from>
    <xdr:to>
      <xdr:col>3</xdr:col>
      <xdr:colOff>781050</xdr:colOff>
      <xdr:row>40</xdr:row>
      <xdr:rowOff>104775</xdr:rowOff>
    </xdr:to>
    <xdr:sp>
      <xdr:nvSpPr>
        <xdr:cNvPr id="4" name="Line 20"/>
        <xdr:cNvSpPr>
          <a:spLocks/>
        </xdr:cNvSpPr>
      </xdr:nvSpPr>
      <xdr:spPr>
        <a:xfrm>
          <a:off x="3943350" y="73437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114300</xdr:rowOff>
    </xdr:from>
    <xdr:to>
      <xdr:col>5</xdr:col>
      <xdr:colOff>828675</xdr:colOff>
      <xdr:row>40</xdr:row>
      <xdr:rowOff>114300</xdr:rowOff>
    </xdr:to>
    <xdr:sp>
      <xdr:nvSpPr>
        <xdr:cNvPr id="5" name="Line 21"/>
        <xdr:cNvSpPr>
          <a:spLocks/>
        </xdr:cNvSpPr>
      </xdr:nvSpPr>
      <xdr:spPr>
        <a:xfrm>
          <a:off x="5762625" y="735330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xdr:cNvPicPr preferRelativeResize="1">
          <a:picLocks noChangeAspect="1"/>
        </xdr:cNvPicPr>
      </xdr:nvPicPr>
      <xdr:blipFill>
        <a:blip r:embed="rId1"/>
        <a:stretch>
          <a:fillRect/>
        </a:stretch>
      </xdr:blipFill>
      <xdr:spPr>
        <a:xfrm>
          <a:off x="3514725" y="0"/>
          <a:ext cx="155257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xdr:cNvPicPr preferRelativeResize="1">
          <a:picLocks noChangeAspect="1"/>
        </xdr:cNvPicPr>
      </xdr:nvPicPr>
      <xdr:blipFill>
        <a:blip r:embed="rId1"/>
        <a:stretch>
          <a:fillRect/>
        </a:stretch>
      </xdr:blipFill>
      <xdr:spPr>
        <a:xfrm>
          <a:off x="3514725" y="0"/>
          <a:ext cx="15525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E51"/>
  <sheetViews>
    <sheetView view="pageBreakPreview" zoomScale="60" workbookViewId="0" topLeftCell="A1">
      <selection activeCell="D31" sqref="D31"/>
    </sheetView>
  </sheetViews>
  <sheetFormatPr defaultColWidth="9.140625" defaultRowHeight="12.75"/>
  <cols>
    <col min="1" max="1" width="32.140625" style="119" customWidth="1"/>
    <col min="2" max="2" width="16.8515625" style="119" customWidth="1"/>
    <col min="3" max="3" width="15.00390625" style="161" customWidth="1"/>
    <col min="4" max="4" width="15.7109375" style="161" customWidth="1"/>
    <col min="5" max="5" width="15.28125" style="161" customWidth="1"/>
    <col min="6" max="16384" width="9.140625" style="119" customWidth="1"/>
  </cols>
  <sheetData>
    <row r="7" spans="1:5" s="116" customFormat="1" ht="22.5">
      <c r="A7" s="307" t="s">
        <v>284</v>
      </c>
      <c r="B7" s="307"/>
      <c r="C7" s="307"/>
      <c r="D7" s="307"/>
      <c r="E7" s="307"/>
    </row>
    <row r="8" spans="1:5" s="116" customFormat="1" ht="13.5">
      <c r="A8" s="308" t="s">
        <v>0</v>
      </c>
      <c r="B8" s="308"/>
      <c r="C8" s="308"/>
      <c r="D8" s="308"/>
      <c r="E8" s="308"/>
    </row>
    <row r="9" spans="1:5" s="116" customFormat="1" ht="15.75">
      <c r="A9" s="309" t="s">
        <v>305</v>
      </c>
      <c r="B9" s="309"/>
      <c r="C9" s="309"/>
      <c r="D9" s="309"/>
      <c r="E9" s="309"/>
    </row>
    <row r="10" spans="1:5" s="116" customFormat="1" ht="15.75">
      <c r="A10" s="309" t="s">
        <v>203</v>
      </c>
      <c r="B10" s="309"/>
      <c r="C10" s="309"/>
      <c r="D10" s="309"/>
      <c r="E10" s="309"/>
    </row>
    <row r="12" spans="1:5" ht="16.5">
      <c r="A12" s="118"/>
      <c r="B12" s="304" t="s">
        <v>61</v>
      </c>
      <c r="C12" s="305"/>
      <c r="D12" s="306" t="s">
        <v>62</v>
      </c>
      <c r="E12" s="305"/>
    </row>
    <row r="13" spans="1:5" ht="16.5">
      <c r="A13" s="120"/>
      <c r="B13" s="122" t="s">
        <v>54</v>
      </c>
      <c r="C13" s="123" t="s">
        <v>63</v>
      </c>
      <c r="D13" s="122" t="s">
        <v>54</v>
      </c>
      <c r="E13" s="123" t="s">
        <v>63</v>
      </c>
    </row>
    <row r="14" spans="1:5" ht="16.5">
      <c r="A14" s="120"/>
      <c r="B14" s="124" t="s">
        <v>64</v>
      </c>
      <c r="C14" s="125" t="s">
        <v>65</v>
      </c>
      <c r="D14" s="124" t="s">
        <v>64</v>
      </c>
      <c r="E14" s="125" t="s">
        <v>65</v>
      </c>
    </row>
    <row r="15" spans="1:5" ht="16.5">
      <c r="A15" s="120"/>
      <c r="B15" s="124" t="s">
        <v>56</v>
      </c>
      <c r="C15" s="125" t="s">
        <v>56</v>
      </c>
      <c r="D15" s="124" t="s">
        <v>66</v>
      </c>
      <c r="E15" s="125" t="s">
        <v>67</v>
      </c>
    </row>
    <row r="16" spans="1:5" ht="16.5">
      <c r="A16" s="120"/>
      <c r="B16" s="126">
        <v>40543</v>
      </c>
      <c r="C16" s="126">
        <v>40178</v>
      </c>
      <c r="D16" s="126">
        <f>B16</f>
        <v>40543</v>
      </c>
      <c r="E16" s="126">
        <f>C16</f>
        <v>40178</v>
      </c>
    </row>
    <row r="17" spans="1:5" ht="16.5">
      <c r="A17" s="127"/>
      <c r="B17" s="128" t="s">
        <v>22</v>
      </c>
      <c r="C17" s="129" t="s">
        <v>111</v>
      </c>
      <c r="D17" s="128" t="s">
        <v>111</v>
      </c>
      <c r="E17" s="129" t="s">
        <v>111</v>
      </c>
    </row>
    <row r="18" spans="1:5" ht="16.5">
      <c r="A18" s="118" t="s">
        <v>16</v>
      </c>
      <c r="B18" s="130">
        <v>32195</v>
      </c>
      <c r="C18" s="130">
        <v>29850</v>
      </c>
      <c r="D18" s="130">
        <v>131437</v>
      </c>
      <c r="E18" s="130">
        <v>123766</v>
      </c>
    </row>
    <row r="19" spans="1:5" ht="16.5">
      <c r="A19" s="120" t="s">
        <v>112</v>
      </c>
      <c r="B19" s="131">
        <v>-16119</v>
      </c>
      <c r="C19" s="131">
        <v>-14607</v>
      </c>
      <c r="D19" s="132">
        <v>-71940</v>
      </c>
      <c r="E19" s="132">
        <v>-61876</v>
      </c>
    </row>
    <row r="20" spans="1:5" ht="16.5">
      <c r="A20" s="133" t="s">
        <v>113</v>
      </c>
      <c r="B20" s="134">
        <f>SUM(B18:B19)</f>
        <v>16076</v>
      </c>
      <c r="C20" s="134">
        <f>SUM(C18:C19)</f>
        <v>15243</v>
      </c>
      <c r="D20" s="134">
        <f>SUM(D18:D19)</f>
        <v>59497</v>
      </c>
      <c r="E20" s="134">
        <f>SUM(E18:E19)</f>
        <v>61890</v>
      </c>
    </row>
    <row r="21" spans="1:5" ht="16.5">
      <c r="A21" s="120"/>
      <c r="B21" s="134"/>
      <c r="C21" s="134"/>
      <c r="D21" s="134"/>
      <c r="E21" s="134"/>
    </row>
    <row r="22" spans="1:5" ht="16.5">
      <c r="A22" s="120" t="s">
        <v>68</v>
      </c>
      <c r="B22" s="134">
        <f>169</f>
        <v>169</v>
      </c>
      <c r="C22" s="134">
        <v>125</v>
      </c>
      <c r="D22" s="135">
        <v>673</v>
      </c>
      <c r="E22" s="135">
        <v>759</v>
      </c>
    </row>
    <row r="23" spans="1:5" ht="16.5">
      <c r="A23" s="120" t="s">
        <v>114</v>
      </c>
      <c r="B23" s="134">
        <v>-3600</v>
      </c>
      <c r="C23" s="134">
        <v>-2889</v>
      </c>
      <c r="D23" s="135">
        <v>-12265</v>
      </c>
      <c r="E23" s="135">
        <v>-11379</v>
      </c>
    </row>
    <row r="24" spans="1:5" ht="16.5">
      <c r="A24" s="120" t="s">
        <v>115</v>
      </c>
      <c r="B24" s="134">
        <v>-2831</v>
      </c>
      <c r="C24" s="134">
        <v>-2764</v>
      </c>
      <c r="D24" s="135">
        <v>-9569</v>
      </c>
      <c r="E24" s="135">
        <v>-9830</v>
      </c>
    </row>
    <row r="25" spans="1:5" ht="16.5">
      <c r="A25" s="136" t="s">
        <v>116</v>
      </c>
      <c r="B25" s="131">
        <f>-1207-B27</f>
        <v>-1197</v>
      </c>
      <c r="C25" s="131">
        <f>-1105+13</f>
        <v>-1092</v>
      </c>
      <c r="D25" s="132">
        <f>-2928-D27</f>
        <v>-2886</v>
      </c>
      <c r="E25" s="132">
        <f>-3225+43</f>
        <v>-3182</v>
      </c>
    </row>
    <row r="26" spans="1:5" s="138" customFormat="1" ht="16.5">
      <c r="A26" s="133" t="s">
        <v>175</v>
      </c>
      <c r="B26" s="137">
        <f>SUM(B20:B25)</f>
        <v>8617</v>
      </c>
      <c r="C26" s="137">
        <f>SUM(C20:C25)</f>
        <v>8623</v>
      </c>
      <c r="D26" s="137">
        <f>SUM(D20:D25)</f>
        <v>35450</v>
      </c>
      <c r="E26" s="137">
        <f>SUM(E20:E25)</f>
        <v>38258</v>
      </c>
    </row>
    <row r="27" spans="1:5" ht="16.5">
      <c r="A27" s="120" t="s">
        <v>69</v>
      </c>
      <c r="B27" s="134">
        <v>-10</v>
      </c>
      <c r="C27" s="134">
        <v>-13</v>
      </c>
      <c r="D27" s="135">
        <v>-42</v>
      </c>
      <c r="E27" s="135">
        <v>-43</v>
      </c>
    </row>
    <row r="28" spans="1:5" ht="37.5" customHeight="1">
      <c r="A28" s="136" t="s">
        <v>162</v>
      </c>
      <c r="B28" s="131">
        <v>0</v>
      </c>
      <c r="C28" s="131">
        <v>0</v>
      </c>
      <c r="D28" s="132">
        <f>B28</f>
        <v>0</v>
      </c>
      <c r="E28" s="132">
        <f>C28</f>
        <v>0</v>
      </c>
    </row>
    <row r="29" spans="1:5" s="138" customFormat="1" ht="26.25" customHeight="1">
      <c r="A29" s="139" t="s">
        <v>91</v>
      </c>
      <c r="B29" s="137">
        <f>SUM(B26:B28)</f>
        <v>8607</v>
      </c>
      <c r="C29" s="137">
        <f>SUM(C26:C28)</f>
        <v>8610</v>
      </c>
      <c r="D29" s="140">
        <f>SUM(D26:D28)</f>
        <v>35408</v>
      </c>
      <c r="E29" s="140">
        <f>SUM(E26:E28)</f>
        <v>38215</v>
      </c>
    </row>
    <row r="30" spans="1:5" ht="16.5">
      <c r="A30" s="120" t="s">
        <v>32</v>
      </c>
      <c r="B30" s="131">
        <v>7</v>
      </c>
      <c r="C30" s="131">
        <v>-766</v>
      </c>
      <c r="D30" s="132">
        <v>-6739</v>
      </c>
      <c r="E30" s="132">
        <v>-7982</v>
      </c>
    </row>
    <row r="31" spans="1:5" s="138" customFormat="1" ht="18.75" customHeight="1" thickBot="1">
      <c r="A31" s="141" t="s">
        <v>138</v>
      </c>
      <c r="B31" s="142">
        <f>SUM(B29:B30)</f>
        <v>8614</v>
      </c>
      <c r="C31" s="142">
        <f>SUM(C29:C30)</f>
        <v>7844</v>
      </c>
      <c r="D31" s="142">
        <f>SUM(D29:D30)</f>
        <v>28669</v>
      </c>
      <c r="E31" s="142">
        <f>SUM(E29:E30)</f>
        <v>30233</v>
      </c>
    </row>
    <row r="32" spans="1:5" ht="17.25" thickTop="1">
      <c r="A32" s="120"/>
      <c r="B32" s="143"/>
      <c r="C32" s="143"/>
      <c r="D32" s="134"/>
      <c r="E32" s="134"/>
    </row>
    <row r="33" spans="1:5" ht="16.5">
      <c r="A33" s="133" t="s">
        <v>139</v>
      </c>
      <c r="B33" s="134"/>
      <c r="C33" s="134"/>
      <c r="D33" s="134"/>
      <c r="E33" s="134"/>
    </row>
    <row r="34" spans="1:5" ht="16.5">
      <c r="A34" s="120" t="s">
        <v>140</v>
      </c>
      <c r="B34" s="134">
        <f>+B31</f>
        <v>8614</v>
      </c>
      <c r="C34" s="134">
        <f>+C31</f>
        <v>7844</v>
      </c>
      <c r="D34" s="134">
        <f>+D31</f>
        <v>28669</v>
      </c>
      <c r="E34" s="134">
        <f>E31</f>
        <v>30233</v>
      </c>
    </row>
    <row r="35" spans="1:5" ht="16.5">
      <c r="A35" s="120" t="s">
        <v>141</v>
      </c>
      <c r="B35" s="144" t="s">
        <v>95</v>
      </c>
      <c r="C35" s="144" t="s">
        <v>95</v>
      </c>
      <c r="D35" s="145" t="str">
        <f>B35</f>
        <v>-</v>
      </c>
      <c r="E35" s="145" t="str">
        <f>C35</f>
        <v>-</v>
      </c>
    </row>
    <row r="36" spans="1:5" s="138" customFormat="1" ht="17.25" thickBot="1">
      <c r="A36" s="141" t="s">
        <v>138</v>
      </c>
      <c r="B36" s="146">
        <f>SUM(B34:B35)</f>
        <v>8614</v>
      </c>
      <c r="C36" s="146">
        <f>SUM(C34:C35)</f>
        <v>7844</v>
      </c>
      <c r="D36" s="142">
        <f>SUM(D31:D32)</f>
        <v>28669</v>
      </c>
      <c r="E36" s="142">
        <f>SUM(E31:E32)</f>
        <v>30233</v>
      </c>
    </row>
    <row r="37" spans="1:5" ht="17.25" thickTop="1">
      <c r="A37" s="120"/>
      <c r="B37" s="137"/>
      <c r="C37" s="147"/>
      <c r="D37" s="137"/>
      <c r="E37" s="148"/>
    </row>
    <row r="38" spans="1:5" ht="16.5">
      <c r="A38" s="120" t="s">
        <v>117</v>
      </c>
      <c r="B38" s="149"/>
      <c r="C38" s="147"/>
      <c r="D38" s="149"/>
      <c r="E38" s="148"/>
    </row>
    <row r="39" spans="1:5" s="138" customFormat="1" ht="16.5">
      <c r="A39" s="150" t="s">
        <v>92</v>
      </c>
      <c r="B39" s="151">
        <f>B36/+NOTES!E233*100</f>
        <v>6.2050683609226205</v>
      </c>
      <c r="C39" s="152">
        <v>5.65</v>
      </c>
      <c r="D39" s="151">
        <f>D36/+NOTES!G233*100</f>
        <v>20.651625822996355</v>
      </c>
      <c r="E39" s="153">
        <v>21.78</v>
      </c>
    </row>
    <row r="40" spans="1:5" s="138" customFormat="1" ht="16.5">
      <c r="A40" s="154" t="s">
        <v>93</v>
      </c>
      <c r="B40" s="155">
        <f>NOTES!E244</f>
        <v>6.2050683609226205</v>
      </c>
      <c r="C40" s="156">
        <v>5.65</v>
      </c>
      <c r="D40" s="155">
        <f>NOTES!G244</f>
        <v>20.651625822996355</v>
      </c>
      <c r="E40" s="157">
        <v>21.78</v>
      </c>
    </row>
    <row r="41" spans="1:5" ht="16.5">
      <c r="A41" s="158"/>
      <c r="B41" s="159"/>
      <c r="C41" s="160"/>
      <c r="D41" s="160"/>
      <c r="E41" s="160"/>
    </row>
    <row r="42" spans="1:5" ht="16.5">
      <c r="A42" s="158"/>
      <c r="B42" s="159"/>
      <c r="C42" s="160"/>
      <c r="D42" s="160"/>
      <c r="E42" s="160"/>
    </row>
    <row r="43" spans="1:5" ht="16.5">
      <c r="A43" s="158"/>
      <c r="B43" s="159"/>
      <c r="C43" s="160"/>
      <c r="D43" s="160"/>
      <c r="E43" s="160"/>
    </row>
    <row r="44" spans="1:5" s="116" customFormat="1" ht="13.5">
      <c r="A44" s="303" t="s">
        <v>205</v>
      </c>
      <c r="B44" s="303"/>
      <c r="C44" s="303"/>
      <c r="D44" s="303"/>
      <c r="E44" s="303"/>
    </row>
    <row r="45" spans="1:5" s="116" customFormat="1" ht="13.5">
      <c r="A45" s="303" t="s">
        <v>163</v>
      </c>
      <c r="B45" s="303"/>
      <c r="C45" s="303"/>
      <c r="D45" s="303"/>
      <c r="E45" s="303"/>
    </row>
    <row r="46" spans="1:5" ht="16.5">
      <c r="A46" s="158"/>
      <c r="B46" s="159"/>
      <c r="C46" s="160"/>
      <c r="D46" s="160"/>
      <c r="E46" s="160"/>
    </row>
    <row r="47" spans="1:5" ht="16.5">
      <c r="A47" s="158"/>
      <c r="B47" s="159"/>
      <c r="C47" s="160"/>
      <c r="D47" s="160"/>
      <c r="E47" s="160"/>
    </row>
    <row r="48" spans="1:5" ht="16.5">
      <c r="A48" s="158"/>
      <c r="B48" s="159"/>
      <c r="C48" s="160"/>
      <c r="D48" s="160"/>
      <c r="E48" s="160"/>
    </row>
    <row r="49" spans="1:5" ht="16.5">
      <c r="A49" s="158"/>
      <c r="B49" s="159"/>
      <c r="C49" s="160"/>
      <c r="D49" s="160"/>
      <c r="E49" s="160"/>
    </row>
    <row r="50" spans="1:5" ht="16.5">
      <c r="A50" s="158"/>
      <c r="B50" s="159"/>
      <c r="C50" s="160"/>
      <c r="D50" s="160"/>
      <c r="E50" s="160"/>
    </row>
    <row r="51" spans="1:5" ht="16.5">
      <c r="A51" s="158"/>
      <c r="B51" s="159"/>
      <c r="C51" s="160"/>
      <c r="D51" s="160"/>
      <c r="E51" s="160"/>
    </row>
  </sheetData>
  <mergeCells count="8">
    <mergeCell ref="A7:E7"/>
    <mergeCell ref="A8:E8"/>
    <mergeCell ref="A9:E9"/>
    <mergeCell ref="A10:E10"/>
    <mergeCell ref="A45:E45"/>
    <mergeCell ref="A44:E44"/>
    <mergeCell ref="B12:C12"/>
    <mergeCell ref="D12:E12"/>
  </mergeCells>
  <printOptions/>
  <pageMargins left="1.11" right="0.75" top="1" bottom="1" header="0.5" footer="0.5"/>
  <pageSetup fitToHeight="1" fitToWidth="1" orientation="portrait" scale="89"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G101"/>
  <sheetViews>
    <sheetView workbookViewId="0" topLeftCell="A30">
      <selection activeCell="E38" sqref="E38"/>
    </sheetView>
  </sheetViews>
  <sheetFormatPr defaultColWidth="9.140625" defaultRowHeight="12.75"/>
  <cols>
    <col min="1" max="1" width="1.421875" style="203" customWidth="1"/>
    <col min="2" max="3" width="9.140625" style="203" customWidth="1"/>
    <col min="4" max="4" width="19.28125" style="203" customWidth="1"/>
    <col min="5" max="5" width="18.140625" style="206" customWidth="1"/>
    <col min="6" max="6" width="9.140625" style="203" customWidth="1"/>
    <col min="7" max="7" width="18.140625" style="203" customWidth="1"/>
    <col min="8" max="16384" width="9.140625" style="203" customWidth="1"/>
  </cols>
  <sheetData>
    <row r="6" spans="1:7" s="116" customFormat="1" ht="18.75" customHeight="1">
      <c r="A6" s="307" t="s">
        <v>285</v>
      </c>
      <c r="B6" s="307"/>
      <c r="C6" s="307"/>
      <c r="D6" s="307"/>
      <c r="E6" s="307"/>
      <c r="F6" s="307"/>
      <c r="G6" s="307"/>
    </row>
    <row r="7" spans="1:7" s="116" customFormat="1" ht="13.5">
      <c r="A7" s="310" t="s">
        <v>0</v>
      </c>
      <c r="B7" s="310"/>
      <c r="C7" s="310"/>
      <c r="D7" s="310"/>
      <c r="E7" s="310"/>
      <c r="F7" s="310"/>
      <c r="G7" s="310"/>
    </row>
    <row r="8" spans="1:7" s="116" customFormat="1" ht="15.75">
      <c r="A8" s="311" t="s">
        <v>306</v>
      </c>
      <c r="B8" s="311"/>
      <c r="C8" s="311"/>
      <c r="D8" s="311"/>
      <c r="E8" s="311"/>
      <c r="F8" s="311"/>
      <c r="G8" s="311"/>
    </row>
    <row r="9" spans="1:7" s="116" customFormat="1" ht="15.75">
      <c r="A9" s="311" t="s">
        <v>204</v>
      </c>
      <c r="B9" s="311"/>
      <c r="C9" s="311"/>
      <c r="D9" s="311"/>
      <c r="E9" s="311"/>
      <c r="F9" s="311"/>
      <c r="G9" s="311"/>
    </row>
    <row r="10" s="116" customFormat="1" ht="15.75" customHeight="1">
      <c r="E10" s="162"/>
    </row>
    <row r="11" spans="1:7" s="116" customFormat="1" ht="15.75">
      <c r="A11" s="163"/>
      <c r="B11" s="164"/>
      <c r="C11" s="164"/>
      <c r="D11" s="164"/>
      <c r="E11" s="165" t="s">
        <v>51</v>
      </c>
      <c r="F11" s="166"/>
      <c r="G11" s="167" t="s">
        <v>51</v>
      </c>
    </row>
    <row r="12" spans="1:7" s="116" customFormat="1" ht="15.75">
      <c r="A12" s="163"/>
      <c r="B12" s="164"/>
      <c r="C12" s="164"/>
      <c r="D12" s="164"/>
      <c r="E12" s="165" t="s">
        <v>52</v>
      </c>
      <c r="F12" s="166"/>
      <c r="G12" s="167" t="s">
        <v>53</v>
      </c>
    </row>
    <row r="13" spans="1:7" s="116" customFormat="1" ht="15.75">
      <c r="A13" s="163"/>
      <c r="B13" s="164"/>
      <c r="C13" s="164"/>
      <c r="D13" s="164"/>
      <c r="E13" s="165" t="s">
        <v>54</v>
      </c>
      <c r="F13" s="166"/>
      <c r="G13" s="167" t="s">
        <v>55</v>
      </c>
    </row>
    <row r="14" spans="1:7" s="116" customFormat="1" ht="15.75">
      <c r="A14" s="163"/>
      <c r="B14" s="164"/>
      <c r="C14" s="164"/>
      <c r="D14" s="164"/>
      <c r="E14" s="165" t="s">
        <v>67</v>
      </c>
      <c r="F14" s="166"/>
      <c r="G14" s="167" t="s">
        <v>90</v>
      </c>
    </row>
    <row r="15" spans="1:7" s="116" customFormat="1" ht="15.75">
      <c r="A15" s="168"/>
      <c r="B15" s="164"/>
      <c r="C15" s="164"/>
      <c r="D15" s="164"/>
      <c r="E15" s="169" t="s">
        <v>207</v>
      </c>
      <c r="F15" s="170"/>
      <c r="G15" s="169" t="s">
        <v>195</v>
      </c>
    </row>
    <row r="16" spans="1:7" s="116" customFormat="1" ht="15.75">
      <c r="A16" s="163"/>
      <c r="B16" s="164"/>
      <c r="C16" s="164"/>
      <c r="D16" s="164"/>
      <c r="E16" s="165" t="s">
        <v>22</v>
      </c>
      <c r="F16" s="166"/>
      <c r="G16" s="167" t="s">
        <v>111</v>
      </c>
    </row>
    <row r="17" spans="2:7" s="116" customFormat="1" ht="15.75">
      <c r="B17" s="171" t="s">
        <v>142</v>
      </c>
      <c r="C17" s="164"/>
      <c r="D17" s="164"/>
      <c r="E17" s="172"/>
      <c r="F17" s="173"/>
      <c r="G17" s="174"/>
    </row>
    <row r="18" spans="1:7" s="116" customFormat="1" ht="15.75">
      <c r="A18" s="163"/>
      <c r="B18" s="164" t="s">
        <v>57</v>
      </c>
      <c r="C18" s="164"/>
      <c r="D18" s="164"/>
      <c r="E18" s="172">
        <v>100109</v>
      </c>
      <c r="F18" s="173"/>
      <c r="G18" s="172">
        <v>74840</v>
      </c>
    </row>
    <row r="19" spans="1:7" s="116" customFormat="1" ht="15.75">
      <c r="A19" s="163"/>
      <c r="B19" s="164" t="s">
        <v>178</v>
      </c>
      <c r="C19" s="164"/>
      <c r="D19" s="164"/>
      <c r="E19" s="172">
        <v>0</v>
      </c>
      <c r="F19" s="173"/>
      <c r="G19" s="172">
        <v>0</v>
      </c>
    </row>
    <row r="20" spans="1:7" s="116" customFormat="1" ht="15.75" hidden="1">
      <c r="A20" s="163"/>
      <c r="B20" s="164" t="s">
        <v>179</v>
      </c>
      <c r="C20" s="164"/>
      <c r="D20" s="164"/>
      <c r="E20" s="172">
        <v>0</v>
      </c>
      <c r="F20" s="173"/>
      <c r="G20" s="172">
        <v>0</v>
      </c>
    </row>
    <row r="21" spans="1:7" s="116" customFormat="1" ht="15.75">
      <c r="A21" s="163"/>
      <c r="B21" s="175" t="s">
        <v>143</v>
      </c>
      <c r="C21" s="164"/>
      <c r="D21" s="164"/>
      <c r="E21" s="176">
        <f>SUM(E18:E20)</f>
        <v>100109</v>
      </c>
      <c r="F21" s="173"/>
      <c r="G21" s="176">
        <f>SUM(G18:G20)</f>
        <v>74840</v>
      </c>
    </row>
    <row r="22" spans="1:7" s="116" customFormat="1" ht="15.75">
      <c r="A22" s="163"/>
      <c r="B22" s="164"/>
      <c r="C22" s="164"/>
      <c r="D22" s="164"/>
      <c r="E22" s="172"/>
      <c r="F22" s="173"/>
      <c r="G22" s="172"/>
    </row>
    <row r="23" spans="1:7" s="116" customFormat="1" ht="15.75">
      <c r="A23" s="163"/>
      <c r="B23" s="164" t="s">
        <v>58</v>
      </c>
      <c r="C23" s="177"/>
      <c r="D23" s="178"/>
      <c r="E23" s="172">
        <v>34003</v>
      </c>
      <c r="F23" s="173"/>
      <c r="G23" s="172">
        <v>36353</v>
      </c>
    </row>
    <row r="24" spans="1:7" s="116" customFormat="1" ht="15.75">
      <c r="A24" s="163"/>
      <c r="B24" s="164" t="s">
        <v>190</v>
      </c>
      <c r="C24" s="177"/>
      <c r="D24" s="178"/>
      <c r="E24" s="172">
        <f>34117+487</f>
        <v>34604</v>
      </c>
      <c r="F24" s="173"/>
      <c r="G24" s="172">
        <f>33315+770</f>
        <v>34085</v>
      </c>
    </row>
    <row r="25" spans="1:7" s="116" customFormat="1" ht="15.75">
      <c r="A25" s="163"/>
      <c r="B25" s="164" t="s">
        <v>135</v>
      </c>
      <c r="C25" s="177"/>
      <c r="D25" s="178"/>
      <c r="E25" s="172">
        <v>865</v>
      </c>
      <c r="F25" s="173"/>
      <c r="G25" s="172">
        <v>1023</v>
      </c>
    </row>
    <row r="26" spans="1:7" s="116" customFormat="1" ht="15.75">
      <c r="A26" s="163"/>
      <c r="B26" s="164" t="s">
        <v>177</v>
      </c>
      <c r="C26" s="177"/>
      <c r="D26" s="178"/>
      <c r="E26" s="172">
        <v>0</v>
      </c>
      <c r="F26" s="173"/>
      <c r="G26" s="172">
        <v>63</v>
      </c>
    </row>
    <row r="27" spans="1:7" s="116" customFormat="1" ht="15.75">
      <c r="A27" s="163"/>
      <c r="B27" s="164" t="s">
        <v>191</v>
      </c>
      <c r="C27" s="177"/>
      <c r="D27" s="178"/>
      <c r="E27" s="172">
        <v>1741</v>
      </c>
      <c r="F27" s="173"/>
      <c r="G27" s="172">
        <v>0</v>
      </c>
    </row>
    <row r="28" spans="1:7" s="116" customFormat="1" ht="15.75">
      <c r="A28" s="163"/>
      <c r="B28" s="164" t="s">
        <v>89</v>
      </c>
      <c r="C28" s="177"/>
      <c r="D28" s="178"/>
      <c r="E28" s="172">
        <v>23327</v>
      </c>
      <c r="F28" s="173"/>
      <c r="G28" s="172">
        <v>26999</v>
      </c>
    </row>
    <row r="29" spans="1:7" s="116" customFormat="1" ht="15.75">
      <c r="A29" s="163"/>
      <c r="B29" s="175" t="s">
        <v>144</v>
      </c>
      <c r="C29" s="164"/>
      <c r="D29" s="164"/>
      <c r="E29" s="176">
        <f>SUM(E23:E28)</f>
        <v>94540</v>
      </c>
      <c r="F29" s="173"/>
      <c r="G29" s="176">
        <f>SUM(G23:G28)</f>
        <v>98523</v>
      </c>
    </row>
    <row r="30" spans="1:7" s="116" customFormat="1" ht="15.75">
      <c r="A30" s="163"/>
      <c r="B30" s="164"/>
      <c r="C30" s="164"/>
      <c r="D30" s="164"/>
      <c r="E30" s="172"/>
      <c r="F30" s="173"/>
      <c r="G30" s="172"/>
    </row>
    <row r="31" spans="1:7" s="116" customFormat="1" ht="15.75" hidden="1">
      <c r="A31" s="163"/>
      <c r="B31" s="179" t="s">
        <v>169</v>
      </c>
      <c r="C31" s="164"/>
      <c r="D31" s="164"/>
      <c r="E31" s="180">
        <v>0</v>
      </c>
      <c r="F31" s="173"/>
      <c r="G31" s="180">
        <v>0</v>
      </c>
    </row>
    <row r="32" spans="1:7" s="116" customFormat="1" ht="15.75" hidden="1">
      <c r="A32" s="163"/>
      <c r="B32" s="164"/>
      <c r="C32" s="164"/>
      <c r="D32" s="164"/>
      <c r="E32" s="172"/>
      <c r="F32" s="173"/>
      <c r="G32" s="172"/>
    </row>
    <row r="33" spans="1:7" s="116" customFormat="1" ht="16.5" thickBot="1">
      <c r="A33" s="163"/>
      <c r="B33" s="181" t="s">
        <v>145</v>
      </c>
      <c r="C33" s="164"/>
      <c r="D33" s="164"/>
      <c r="E33" s="182">
        <f>E21+E29+E31</f>
        <v>194649</v>
      </c>
      <c r="F33" s="183"/>
      <c r="G33" s="182">
        <f>G21+G29+G31</f>
        <v>173363</v>
      </c>
    </row>
    <row r="34" spans="1:7" s="116" customFormat="1" ht="16.5" thickTop="1">
      <c r="A34" s="163"/>
      <c r="B34" s="164"/>
      <c r="C34" s="164"/>
      <c r="D34" s="164"/>
      <c r="E34" s="172"/>
      <c r="F34" s="173"/>
      <c r="G34" s="172"/>
    </row>
    <row r="35" spans="1:7" s="116" customFormat="1" ht="15.75">
      <c r="A35" s="163"/>
      <c r="B35" s="181" t="s">
        <v>146</v>
      </c>
      <c r="C35" s="164"/>
      <c r="D35" s="164"/>
      <c r="E35" s="172"/>
      <c r="F35" s="173"/>
      <c r="G35" s="172"/>
    </row>
    <row r="36" spans="1:7" s="116" customFormat="1" ht="15.75">
      <c r="A36" s="163"/>
      <c r="B36" s="164" t="s">
        <v>126</v>
      </c>
      <c r="C36" s="164"/>
      <c r="D36" s="164"/>
      <c r="E36" s="172">
        <v>69739</v>
      </c>
      <c r="F36" s="173"/>
      <c r="G36" s="172">
        <v>69739</v>
      </c>
    </row>
    <row r="37" spans="1:7" s="116" customFormat="1" ht="15.75">
      <c r="A37" s="163"/>
      <c r="B37" s="164" t="s">
        <v>59</v>
      </c>
      <c r="C37" s="164"/>
      <c r="D37" s="164"/>
      <c r="E37" s="172">
        <v>89567</v>
      </c>
      <c r="F37" s="173"/>
      <c r="G37" s="172">
        <f>13719+450+48221+12186+1</f>
        <v>74577</v>
      </c>
    </row>
    <row r="38" spans="1:7" s="116" customFormat="1" ht="15.75">
      <c r="A38" s="163"/>
      <c r="B38" s="164" t="s">
        <v>176</v>
      </c>
      <c r="C38" s="164"/>
      <c r="D38" s="164"/>
      <c r="E38" s="184">
        <v>-1578</v>
      </c>
      <c r="F38" s="173"/>
      <c r="G38" s="184">
        <v>-1578</v>
      </c>
    </row>
    <row r="39" spans="1:7" s="116" customFormat="1" ht="15.75">
      <c r="A39" s="163"/>
      <c r="B39" s="181" t="s">
        <v>147</v>
      </c>
      <c r="C39" s="164"/>
      <c r="D39" s="164"/>
      <c r="E39" s="176">
        <f>SUM(E36:E38)</f>
        <v>157728</v>
      </c>
      <c r="F39" s="173"/>
      <c r="G39" s="176">
        <f>SUM(G36:G38)</f>
        <v>142738</v>
      </c>
    </row>
    <row r="40" spans="1:7" s="116" customFormat="1" ht="15.75">
      <c r="A40" s="163"/>
      <c r="B40" s="181"/>
      <c r="C40" s="164"/>
      <c r="D40" s="164"/>
      <c r="E40" s="172"/>
      <c r="F40" s="173"/>
      <c r="G40" s="172"/>
    </row>
    <row r="41" spans="1:7" s="116" customFormat="1" ht="15.75" hidden="1">
      <c r="A41" s="163"/>
      <c r="B41" s="164" t="s">
        <v>170</v>
      </c>
      <c r="C41" s="164"/>
      <c r="D41" s="164"/>
      <c r="E41" s="172">
        <v>0</v>
      </c>
      <c r="F41" s="173"/>
      <c r="G41" s="172">
        <v>0</v>
      </c>
    </row>
    <row r="42" spans="1:7" s="116" customFormat="1" ht="15.75" hidden="1">
      <c r="A42" s="163"/>
      <c r="B42" s="181"/>
      <c r="C42" s="164"/>
      <c r="D42" s="164"/>
      <c r="E42" s="172"/>
      <c r="F42" s="173"/>
      <c r="G42" s="172"/>
    </row>
    <row r="43" spans="2:7" s="116" customFormat="1" ht="15.75">
      <c r="B43" s="171" t="s">
        <v>148</v>
      </c>
      <c r="C43" s="164"/>
      <c r="D43" s="164"/>
      <c r="E43" s="172"/>
      <c r="F43" s="173"/>
      <c r="G43" s="172"/>
    </row>
    <row r="44" spans="2:7" s="116" customFormat="1" ht="15.75">
      <c r="B44" s="164" t="s">
        <v>149</v>
      </c>
      <c r="C44" s="164"/>
      <c r="D44" s="164"/>
      <c r="E44" s="172">
        <v>3821</v>
      </c>
      <c r="F44" s="173"/>
      <c r="G44" s="172">
        <v>4466</v>
      </c>
    </row>
    <row r="45" spans="2:7" s="116" customFormat="1" ht="15.75">
      <c r="B45" s="164" t="s">
        <v>196</v>
      </c>
      <c r="C45" s="164"/>
      <c r="D45" s="164"/>
      <c r="E45" s="172">
        <v>10416</v>
      </c>
      <c r="F45" s="173"/>
      <c r="G45" s="172">
        <v>9176</v>
      </c>
    </row>
    <row r="46" spans="2:7" s="116" customFormat="1" ht="15.75">
      <c r="B46" s="163"/>
      <c r="C46" s="177"/>
      <c r="D46" s="185"/>
      <c r="E46" s="172"/>
      <c r="F46" s="173"/>
      <c r="G46" s="172"/>
    </row>
    <row r="47" spans="2:7" s="116" customFormat="1" ht="15.75">
      <c r="B47" s="175" t="s">
        <v>153</v>
      </c>
      <c r="C47" s="177"/>
      <c r="D47" s="185"/>
      <c r="E47" s="176">
        <f>SUM(E43:E46)</f>
        <v>14237</v>
      </c>
      <c r="F47" s="173"/>
      <c r="G47" s="176">
        <f>SUM(G43:G46)</f>
        <v>13642</v>
      </c>
    </row>
    <row r="48" spans="2:7" s="116" customFormat="1" ht="15.75">
      <c r="B48" s="163"/>
      <c r="C48" s="177"/>
      <c r="D48" s="185"/>
      <c r="E48" s="172"/>
      <c r="F48" s="173"/>
      <c r="G48" s="172"/>
    </row>
    <row r="49" spans="1:7" s="116" customFormat="1" ht="15.75">
      <c r="A49" s="163"/>
      <c r="B49" s="164" t="s">
        <v>150</v>
      </c>
      <c r="C49" s="177"/>
      <c r="D49" s="178"/>
      <c r="E49" s="172">
        <f>3198+8621</f>
        <v>11819</v>
      </c>
      <c r="F49" s="173"/>
      <c r="G49" s="172">
        <f>1779+7254</f>
        <v>9033</v>
      </c>
    </row>
    <row r="50" spans="1:7" s="116" customFormat="1" ht="15.75">
      <c r="A50" s="163"/>
      <c r="B50" s="186" t="s">
        <v>151</v>
      </c>
      <c r="C50" s="187"/>
      <c r="D50" s="188"/>
      <c r="E50" s="172">
        <v>1325</v>
      </c>
      <c r="F50" s="173"/>
      <c r="G50" s="172">
        <f>777+239+18</f>
        <v>1034</v>
      </c>
    </row>
    <row r="51" spans="1:7" s="116" customFormat="1" ht="15.75">
      <c r="A51" s="163"/>
      <c r="B51" s="163" t="s">
        <v>109</v>
      </c>
      <c r="C51" s="177"/>
      <c r="D51" s="185"/>
      <c r="E51" s="172">
        <v>850</v>
      </c>
      <c r="F51" s="173"/>
      <c r="G51" s="172">
        <v>666</v>
      </c>
    </row>
    <row r="52" spans="1:7" s="116" customFormat="1" ht="15.75">
      <c r="A52" s="163"/>
      <c r="B52" s="163" t="s">
        <v>32</v>
      </c>
      <c r="C52" s="177"/>
      <c r="D52" s="185"/>
      <c r="E52" s="172">
        <v>356</v>
      </c>
      <c r="F52" s="173"/>
      <c r="G52" s="172">
        <v>0</v>
      </c>
    </row>
    <row r="53" spans="1:7" s="116" customFormat="1" ht="15.75">
      <c r="A53" s="163"/>
      <c r="B53" s="163" t="s">
        <v>201</v>
      </c>
      <c r="C53" s="177"/>
      <c r="D53" s="185"/>
      <c r="E53" s="172">
        <v>8334</v>
      </c>
      <c r="F53" s="173"/>
      <c r="G53" s="172">
        <v>6250</v>
      </c>
    </row>
    <row r="54" spans="1:7" s="116" customFormat="1" ht="15.75">
      <c r="A54" s="163"/>
      <c r="B54" s="175" t="s">
        <v>152</v>
      </c>
      <c r="C54" s="168"/>
      <c r="D54" s="168"/>
      <c r="E54" s="176">
        <f>SUM(E49:E53)</f>
        <v>22684</v>
      </c>
      <c r="F54" s="173"/>
      <c r="G54" s="176">
        <f>SUM(G49:G53)</f>
        <v>16983</v>
      </c>
    </row>
    <row r="55" spans="1:7" s="116" customFormat="1" ht="15.75">
      <c r="A55" s="163"/>
      <c r="B55" s="175"/>
      <c r="C55" s="168"/>
      <c r="D55" s="168"/>
      <c r="E55" s="172"/>
      <c r="F55" s="173"/>
      <c r="G55" s="172"/>
    </row>
    <row r="56" spans="1:7" s="116" customFormat="1" ht="16.5" thickBot="1">
      <c r="A56" s="163"/>
      <c r="B56" s="82" t="s">
        <v>154</v>
      </c>
      <c r="C56" s="189"/>
      <c r="D56" s="189"/>
      <c r="E56" s="182">
        <f>E54+E47</f>
        <v>36921</v>
      </c>
      <c r="F56" s="183"/>
      <c r="G56" s="182">
        <f>G54+G47</f>
        <v>30625</v>
      </c>
    </row>
    <row r="57" spans="1:7" s="116" customFormat="1" ht="16.5" thickTop="1">
      <c r="A57" s="163"/>
      <c r="B57" s="175"/>
      <c r="C57" s="168"/>
      <c r="D57" s="168"/>
      <c r="E57" s="172"/>
      <c r="F57" s="173"/>
      <c r="G57" s="172"/>
    </row>
    <row r="58" spans="1:7" s="116" customFormat="1" ht="16.5" thickBot="1">
      <c r="A58" s="163"/>
      <c r="B58" s="82" t="s">
        <v>155</v>
      </c>
      <c r="C58" s="164"/>
      <c r="D58" s="164"/>
      <c r="E58" s="190">
        <f>E56+E39</f>
        <v>194649</v>
      </c>
      <c r="F58" s="183"/>
      <c r="G58" s="190">
        <f>G56+G39</f>
        <v>173363</v>
      </c>
    </row>
    <row r="59" spans="1:7" s="116" customFormat="1" ht="16.5" thickTop="1">
      <c r="A59" s="163"/>
      <c r="B59" s="164"/>
      <c r="C59" s="164"/>
      <c r="D59" s="164"/>
      <c r="E59" s="172"/>
      <c r="F59" s="173"/>
      <c r="G59" s="172"/>
    </row>
    <row r="60" spans="1:7" s="116" customFormat="1" ht="15.75">
      <c r="A60" s="163"/>
      <c r="B60" s="164"/>
      <c r="C60" s="164"/>
      <c r="D60" s="164"/>
      <c r="E60" s="191"/>
      <c r="F60" s="192"/>
      <c r="G60" s="191"/>
    </row>
    <row r="61" spans="1:7" s="116" customFormat="1" ht="15.75">
      <c r="A61" s="163"/>
      <c r="B61" s="181" t="s">
        <v>189</v>
      </c>
      <c r="C61" s="181"/>
      <c r="D61" s="181"/>
      <c r="E61" s="193">
        <f>(E39+E41)/E36/2</f>
        <v>1.1308450078148524</v>
      </c>
      <c r="F61" s="194"/>
      <c r="G61" s="193">
        <f>(G39+G41)/G36/2</f>
        <v>1.0233728616699407</v>
      </c>
    </row>
    <row r="62" spans="1:7" s="116" customFormat="1" ht="18.75">
      <c r="A62" s="195"/>
      <c r="B62" s="196"/>
      <c r="C62" s="196"/>
      <c r="D62" s="196"/>
      <c r="E62" s="172"/>
      <c r="F62" s="173"/>
      <c r="G62" s="174"/>
    </row>
    <row r="63" spans="1:7" s="116" customFormat="1" ht="15.75">
      <c r="A63" s="197"/>
      <c r="B63" s="196"/>
      <c r="C63" s="196"/>
      <c r="D63" s="196"/>
      <c r="E63" s="172"/>
      <c r="F63" s="173"/>
      <c r="G63" s="174"/>
    </row>
    <row r="64" spans="1:7" s="116" customFormat="1" ht="24.75" customHeight="1">
      <c r="A64" s="303" t="s">
        <v>206</v>
      </c>
      <c r="B64" s="303"/>
      <c r="C64" s="303"/>
      <c r="D64" s="303"/>
      <c r="E64" s="303"/>
      <c r="F64" s="303"/>
      <c r="G64" s="303"/>
    </row>
    <row r="65" spans="1:7" s="116" customFormat="1" ht="15.75">
      <c r="A65" s="303"/>
      <c r="B65" s="303"/>
      <c r="C65" s="303"/>
      <c r="D65" s="303"/>
      <c r="E65" s="303"/>
      <c r="F65" s="173"/>
      <c r="G65" s="174"/>
    </row>
    <row r="66" spans="1:7" ht="15">
      <c r="A66" s="198"/>
      <c r="B66" s="199"/>
      <c r="C66" s="196"/>
      <c r="D66" s="196"/>
      <c r="E66" s="200"/>
      <c r="F66" s="201"/>
      <c r="G66" s="202"/>
    </row>
    <row r="67" spans="1:7" ht="15">
      <c r="A67" s="197"/>
      <c r="B67" s="199"/>
      <c r="C67" s="204"/>
      <c r="D67" s="204"/>
      <c r="E67" s="200"/>
      <c r="F67" s="201"/>
      <c r="G67" s="202"/>
    </row>
    <row r="68" spans="1:7" ht="15">
      <c r="A68" s="197"/>
      <c r="B68" s="199"/>
      <c r="C68" s="196"/>
      <c r="D68" s="196"/>
      <c r="E68" s="200"/>
      <c r="F68" s="201"/>
      <c r="G68" s="202"/>
    </row>
    <row r="69" spans="1:7" ht="15">
      <c r="A69" s="197"/>
      <c r="B69" s="205"/>
      <c r="C69" s="196"/>
      <c r="D69" s="196"/>
      <c r="E69" s="200"/>
      <c r="F69" s="201"/>
      <c r="G69" s="202"/>
    </row>
    <row r="70" spans="1:7" ht="15">
      <c r="A70" s="197"/>
      <c r="B70" s="199"/>
      <c r="C70" s="196"/>
      <c r="D70" s="196"/>
      <c r="E70" s="200"/>
      <c r="F70" s="201"/>
      <c r="G70" s="202"/>
    </row>
    <row r="71" spans="1:7" ht="15">
      <c r="A71" s="197"/>
      <c r="B71" s="199"/>
      <c r="C71" s="196"/>
      <c r="D71" s="196"/>
      <c r="E71" s="200"/>
      <c r="F71" s="201"/>
      <c r="G71" s="202"/>
    </row>
    <row r="72" spans="1:7" ht="15">
      <c r="A72" s="197"/>
      <c r="B72" s="199"/>
      <c r="C72" s="196"/>
      <c r="D72" s="196"/>
      <c r="E72" s="200"/>
      <c r="F72" s="201"/>
      <c r="G72" s="202"/>
    </row>
    <row r="73" spans="1:7" ht="15">
      <c r="A73" s="197"/>
      <c r="B73" s="199"/>
      <c r="C73" s="196"/>
      <c r="D73" s="196"/>
      <c r="E73" s="200"/>
      <c r="F73" s="201"/>
      <c r="G73" s="202"/>
    </row>
    <row r="74" spans="1:7" ht="15">
      <c r="A74" s="197"/>
      <c r="B74" s="199"/>
      <c r="C74" s="196"/>
      <c r="D74" s="196"/>
      <c r="E74" s="200"/>
      <c r="F74" s="201"/>
      <c r="G74" s="202"/>
    </row>
    <row r="75" spans="1:7" ht="15">
      <c r="A75" s="197"/>
      <c r="B75" s="199"/>
      <c r="C75" s="196"/>
      <c r="D75" s="196"/>
      <c r="E75" s="200"/>
      <c r="F75" s="201"/>
      <c r="G75" s="202"/>
    </row>
    <row r="76" spans="1:7" ht="15">
      <c r="A76" s="197"/>
      <c r="B76" s="199"/>
      <c r="C76" s="196"/>
      <c r="D76" s="196"/>
      <c r="E76" s="200"/>
      <c r="F76" s="201"/>
      <c r="G76" s="202"/>
    </row>
    <row r="77" spans="1:7" ht="15">
      <c r="A77" s="197"/>
      <c r="B77" s="199"/>
      <c r="C77" s="196"/>
      <c r="D77" s="196"/>
      <c r="E77" s="200"/>
      <c r="F77" s="201"/>
      <c r="G77" s="202"/>
    </row>
    <row r="78" spans="1:7" ht="15">
      <c r="A78" s="197"/>
      <c r="B78" s="199"/>
      <c r="C78" s="196"/>
      <c r="D78" s="196"/>
      <c r="E78" s="200"/>
      <c r="F78" s="201"/>
      <c r="G78" s="202"/>
    </row>
    <row r="79" spans="1:7" ht="15">
      <c r="A79" s="197"/>
      <c r="B79" s="199"/>
      <c r="C79" s="196"/>
      <c r="D79" s="196"/>
      <c r="E79" s="200"/>
      <c r="F79" s="201"/>
      <c r="G79" s="202"/>
    </row>
    <row r="80" spans="1:7" ht="15">
      <c r="A80" s="197"/>
      <c r="B80" s="199"/>
      <c r="C80" s="196"/>
      <c r="D80" s="196"/>
      <c r="E80" s="200"/>
      <c r="F80" s="201"/>
      <c r="G80" s="202"/>
    </row>
    <row r="81" spans="1:7" ht="15">
      <c r="A81" s="197"/>
      <c r="B81" s="199"/>
      <c r="C81" s="196"/>
      <c r="D81" s="196"/>
      <c r="E81" s="200"/>
      <c r="F81" s="201"/>
      <c r="G81" s="202"/>
    </row>
    <row r="82" spans="1:7" ht="15">
      <c r="A82" s="197"/>
      <c r="B82" s="199"/>
      <c r="C82" s="196"/>
      <c r="D82" s="196"/>
      <c r="E82" s="200"/>
      <c r="F82" s="201"/>
      <c r="G82" s="202"/>
    </row>
    <row r="83" spans="1:7" ht="15">
      <c r="A83" s="197"/>
      <c r="B83" s="199"/>
      <c r="C83" s="196"/>
      <c r="D83" s="196"/>
      <c r="E83" s="200"/>
      <c r="F83" s="201"/>
      <c r="G83" s="202"/>
    </row>
    <row r="84" spans="1:7" ht="15">
      <c r="A84" s="197"/>
      <c r="B84" s="196"/>
      <c r="C84" s="196"/>
      <c r="D84" s="196"/>
      <c r="E84" s="200"/>
      <c r="F84" s="201"/>
      <c r="G84" s="202"/>
    </row>
    <row r="85" spans="1:7" ht="15">
      <c r="A85" s="197"/>
      <c r="B85" s="196"/>
      <c r="C85" s="196"/>
      <c r="D85" s="196"/>
      <c r="E85" s="200"/>
      <c r="F85" s="201"/>
      <c r="G85" s="202"/>
    </row>
    <row r="86" spans="1:7" ht="15">
      <c r="A86" s="197"/>
      <c r="B86" s="196"/>
      <c r="C86" s="196"/>
      <c r="D86" s="196"/>
      <c r="E86" s="200"/>
      <c r="F86" s="201"/>
      <c r="G86" s="202"/>
    </row>
    <row r="87" spans="1:7" ht="15">
      <c r="A87" s="197"/>
      <c r="B87" s="196"/>
      <c r="C87" s="196"/>
      <c r="D87" s="196"/>
      <c r="E87" s="200"/>
      <c r="F87" s="201"/>
      <c r="G87" s="202"/>
    </row>
    <row r="88" spans="1:7" ht="15">
      <c r="A88" s="197"/>
      <c r="B88" s="196"/>
      <c r="C88" s="196"/>
      <c r="D88" s="196"/>
      <c r="E88" s="200"/>
      <c r="F88" s="201"/>
      <c r="G88" s="202"/>
    </row>
    <row r="89" spans="1:7" ht="15">
      <c r="A89" s="197"/>
      <c r="B89" s="196"/>
      <c r="C89" s="196"/>
      <c r="D89" s="196"/>
      <c r="E89" s="200"/>
      <c r="F89" s="201"/>
      <c r="G89" s="202"/>
    </row>
    <row r="90" spans="1:7" ht="15">
      <c r="A90" s="197"/>
      <c r="B90" s="196"/>
      <c r="C90" s="196"/>
      <c r="D90" s="196"/>
      <c r="E90" s="200"/>
      <c r="F90" s="201"/>
      <c r="G90" s="202"/>
    </row>
    <row r="91" spans="1:7" ht="15">
      <c r="A91" s="197"/>
      <c r="B91" s="196"/>
      <c r="C91" s="196"/>
      <c r="D91" s="196"/>
      <c r="E91" s="200"/>
      <c r="F91" s="201"/>
      <c r="G91" s="202"/>
    </row>
    <row r="92" spans="1:7" ht="15">
      <c r="A92" s="197"/>
      <c r="B92" s="196"/>
      <c r="C92" s="196"/>
      <c r="D92" s="196"/>
      <c r="E92" s="200"/>
      <c r="F92" s="201"/>
      <c r="G92" s="202"/>
    </row>
    <row r="93" spans="1:7" ht="15">
      <c r="A93" s="197"/>
      <c r="B93" s="196"/>
      <c r="C93" s="196"/>
      <c r="D93" s="196"/>
      <c r="E93" s="200"/>
      <c r="F93" s="201"/>
      <c r="G93" s="202"/>
    </row>
    <row r="94" spans="1:7" ht="15">
      <c r="A94" s="197"/>
      <c r="B94" s="196"/>
      <c r="C94" s="196"/>
      <c r="D94" s="196"/>
      <c r="E94" s="200"/>
      <c r="F94" s="201"/>
      <c r="G94" s="202"/>
    </row>
    <row r="95" spans="1:7" ht="15">
      <c r="A95" s="197"/>
      <c r="B95" s="196"/>
      <c r="C95" s="196"/>
      <c r="D95" s="196"/>
      <c r="E95" s="200"/>
      <c r="F95" s="201"/>
      <c r="G95" s="202"/>
    </row>
    <row r="96" spans="1:7" ht="15">
      <c r="A96" s="197"/>
      <c r="B96" s="196"/>
      <c r="C96" s="196"/>
      <c r="D96" s="196"/>
      <c r="E96" s="200"/>
      <c r="F96" s="201"/>
      <c r="G96" s="202"/>
    </row>
    <row r="97" spans="1:7" ht="15">
      <c r="A97" s="197"/>
      <c r="B97" s="196"/>
      <c r="C97" s="196"/>
      <c r="D97" s="196"/>
      <c r="E97" s="200"/>
      <c r="F97" s="201"/>
      <c r="G97" s="202"/>
    </row>
    <row r="98" spans="1:7" ht="15">
      <c r="A98" s="197"/>
      <c r="B98" s="196"/>
      <c r="C98" s="196"/>
      <c r="D98" s="196"/>
      <c r="E98" s="200"/>
      <c r="F98" s="201"/>
      <c r="G98" s="202"/>
    </row>
    <row r="99" spans="1:7" ht="15">
      <c r="A99" s="197"/>
      <c r="B99" s="196"/>
      <c r="C99" s="196"/>
      <c r="D99" s="196"/>
      <c r="E99" s="200"/>
      <c r="F99" s="201"/>
      <c r="G99" s="202"/>
    </row>
    <row r="100" spans="1:7" ht="15">
      <c r="A100" s="197"/>
      <c r="B100" s="196"/>
      <c r="C100" s="196"/>
      <c r="D100" s="196"/>
      <c r="E100" s="200"/>
      <c r="F100" s="201"/>
      <c r="G100" s="202"/>
    </row>
    <row r="101" spans="1:7" ht="15">
      <c r="A101" s="197"/>
      <c r="B101" s="196"/>
      <c r="C101" s="196"/>
      <c r="D101" s="196"/>
      <c r="E101" s="200"/>
      <c r="F101" s="201"/>
      <c r="G101" s="202"/>
    </row>
  </sheetData>
  <mergeCells count="6">
    <mergeCell ref="A65:E65"/>
    <mergeCell ref="A64:G64"/>
    <mergeCell ref="A6:G6"/>
    <mergeCell ref="A7:G7"/>
    <mergeCell ref="A8:G8"/>
    <mergeCell ref="A9:G9"/>
  </mergeCells>
  <printOptions horizontalCentered="1"/>
  <pageMargins left="1.18110236220472" right="0.748031496062992" top="0.65" bottom="0.183070866" header="0.511811023622047" footer="0.275590551181102"/>
  <pageSetup orientation="portrait" scale="80"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63"/>
  <sheetViews>
    <sheetView workbookViewId="0" topLeftCell="A31">
      <selection activeCell="A55" sqref="A55"/>
    </sheetView>
  </sheetViews>
  <sheetFormatPr defaultColWidth="9.140625" defaultRowHeight="12.75"/>
  <cols>
    <col min="1" max="1" width="35.421875" style="116" customWidth="1"/>
    <col min="2" max="2" width="12.00390625" style="116" customWidth="1"/>
    <col min="3" max="3" width="11.28125" style="116" customWidth="1"/>
    <col min="4" max="4" width="12.421875" style="116" customWidth="1"/>
    <col min="5" max="5" width="15.28125" style="116" customWidth="1"/>
    <col min="6" max="6" width="13.8515625" style="116" customWidth="1"/>
    <col min="7" max="7" width="15.421875" style="116" customWidth="1"/>
    <col min="8" max="16384" width="9.140625" style="116" customWidth="1"/>
  </cols>
  <sheetData>
    <row r="1" spans="1:7" s="77" customFormat="1" ht="12.75">
      <c r="A1" s="207"/>
      <c r="B1" s="207"/>
      <c r="C1" s="207"/>
      <c r="D1" s="207"/>
      <c r="E1" s="207"/>
      <c r="F1" s="207"/>
      <c r="G1" s="207"/>
    </row>
    <row r="2" spans="1:7" s="77" customFormat="1" ht="12.75">
      <c r="A2" s="207"/>
      <c r="B2" s="207"/>
      <c r="C2" s="207"/>
      <c r="D2" s="207"/>
      <c r="E2" s="207"/>
      <c r="F2" s="207"/>
      <c r="G2" s="207"/>
    </row>
    <row r="3" spans="1:7" s="77" customFormat="1" ht="12.75">
      <c r="A3" s="207"/>
      <c r="B3" s="207"/>
      <c r="C3" s="207"/>
      <c r="D3" s="207"/>
      <c r="E3" s="207"/>
      <c r="F3" s="207"/>
      <c r="G3" s="207"/>
    </row>
    <row r="4" spans="1:7" s="77" customFormat="1" ht="12.75">
      <c r="A4" s="207"/>
      <c r="B4" s="207"/>
      <c r="C4" s="207"/>
      <c r="D4" s="207"/>
      <c r="E4" s="207"/>
      <c r="F4" s="207"/>
      <c r="G4" s="207"/>
    </row>
    <row r="5" spans="1:7" s="77" customFormat="1" ht="12.75">
      <c r="A5" s="207"/>
      <c r="B5" s="207"/>
      <c r="C5" s="207"/>
      <c r="D5" s="207"/>
      <c r="E5" s="207"/>
      <c r="F5" s="207"/>
      <c r="G5" s="207"/>
    </row>
    <row r="6" spans="1:7" s="77" customFormat="1" ht="12.75">
      <c r="A6" s="207"/>
      <c r="B6" s="207"/>
      <c r="C6" s="207"/>
      <c r="D6" s="207"/>
      <c r="E6" s="207"/>
      <c r="F6" s="207"/>
      <c r="G6" s="207"/>
    </row>
    <row r="7" spans="1:7" s="77" customFormat="1" ht="12.75">
      <c r="A7" s="207"/>
      <c r="B7" s="207"/>
      <c r="C7" s="207"/>
      <c r="D7" s="207"/>
      <c r="E7" s="207"/>
      <c r="F7" s="207"/>
      <c r="G7" s="207"/>
    </row>
    <row r="8" spans="1:7" ht="19.5">
      <c r="A8" s="313" t="s">
        <v>286</v>
      </c>
      <c r="B8" s="313"/>
      <c r="C8" s="313"/>
      <c r="D8" s="313"/>
      <c r="E8" s="313"/>
      <c r="F8" s="313"/>
      <c r="G8" s="313"/>
    </row>
    <row r="9" spans="1:7" ht="13.5">
      <c r="A9" s="314" t="s">
        <v>0</v>
      </c>
      <c r="B9" s="314"/>
      <c r="C9" s="314"/>
      <c r="D9" s="314"/>
      <c r="E9" s="314"/>
      <c r="F9" s="314"/>
      <c r="G9" s="314"/>
    </row>
    <row r="10" spans="1:7" ht="15.75">
      <c r="A10" s="315" t="s">
        <v>70</v>
      </c>
      <c r="B10" s="315"/>
      <c r="C10" s="315"/>
      <c r="D10" s="315"/>
      <c r="E10" s="315"/>
      <c r="F10" s="315"/>
      <c r="G10" s="315"/>
    </row>
    <row r="11" spans="1:7" ht="15.75">
      <c r="A11" s="315" t="s">
        <v>203</v>
      </c>
      <c r="B11" s="315"/>
      <c r="C11" s="315"/>
      <c r="D11" s="315"/>
      <c r="E11" s="315"/>
      <c r="F11" s="315"/>
      <c r="G11" s="315"/>
    </row>
    <row r="12" spans="1:7" ht="12.75">
      <c r="A12" s="162"/>
      <c r="B12" s="162"/>
      <c r="C12" s="162"/>
      <c r="D12" s="162"/>
      <c r="E12" s="162"/>
      <c r="F12" s="162"/>
      <c r="G12" s="162"/>
    </row>
    <row r="13" spans="1:7" ht="15.75">
      <c r="A13" s="208"/>
      <c r="B13" s="209"/>
      <c r="C13" s="209"/>
      <c r="D13" s="296" t="s">
        <v>59</v>
      </c>
      <c r="E13" s="296"/>
      <c r="F13" s="296"/>
      <c r="G13" s="210"/>
    </row>
    <row r="14" spans="1:6" ht="15.75">
      <c r="A14" s="208"/>
      <c r="B14" s="208"/>
      <c r="C14" s="208"/>
      <c r="D14" s="318" t="s">
        <v>208</v>
      </c>
      <c r="E14" s="318"/>
      <c r="F14" s="115" t="s">
        <v>71</v>
      </c>
    </row>
    <row r="15" spans="1:7" ht="15.75" customHeight="1">
      <c r="A15" s="211" t="s">
        <v>72</v>
      </c>
      <c r="B15" s="121" t="s">
        <v>73</v>
      </c>
      <c r="C15" s="121" t="s">
        <v>128</v>
      </c>
      <c r="D15" s="121" t="s">
        <v>73</v>
      </c>
      <c r="E15" s="121" t="s">
        <v>132</v>
      </c>
      <c r="F15" s="114" t="s">
        <v>60</v>
      </c>
      <c r="G15" s="316" t="s">
        <v>74</v>
      </c>
    </row>
    <row r="16" spans="1:7" ht="15.75">
      <c r="A16" s="212"/>
      <c r="B16" s="114" t="s">
        <v>75</v>
      </c>
      <c r="C16" s="114" t="s">
        <v>129</v>
      </c>
      <c r="D16" s="114" t="s">
        <v>76</v>
      </c>
      <c r="E16" s="114" t="s">
        <v>133</v>
      </c>
      <c r="F16" s="114"/>
      <c r="G16" s="317"/>
    </row>
    <row r="17" spans="1:7" ht="15.75">
      <c r="A17" s="213"/>
      <c r="B17" s="214" t="s">
        <v>17</v>
      </c>
      <c r="C17" s="214" t="s">
        <v>100</v>
      </c>
      <c r="D17" s="214" t="s">
        <v>17</v>
      </c>
      <c r="E17" s="214" t="s">
        <v>17</v>
      </c>
      <c r="F17" s="214" t="s">
        <v>17</v>
      </c>
      <c r="G17" s="214" t="s">
        <v>17</v>
      </c>
    </row>
    <row r="18" spans="1:7" ht="12.75">
      <c r="A18" s="215" t="s">
        <v>209</v>
      </c>
      <c r="B18" s="216">
        <v>69739</v>
      </c>
      <c r="C18" s="217">
        <v>-1578</v>
      </c>
      <c r="D18" s="216">
        <v>13720</v>
      </c>
      <c r="E18" s="216">
        <v>449</v>
      </c>
      <c r="F18" s="216">
        <v>60408</v>
      </c>
      <c r="G18" s="218">
        <f>SUM(B18:F18)</f>
        <v>142738</v>
      </c>
    </row>
    <row r="19" spans="1:7" ht="12.75">
      <c r="A19" s="219"/>
      <c r="B19" s="216"/>
      <c r="C19" s="220"/>
      <c r="D19" s="216"/>
      <c r="E19" s="216"/>
      <c r="F19" s="216"/>
      <c r="G19" s="218"/>
    </row>
    <row r="20" spans="1:7" ht="12.75">
      <c r="A20" s="219" t="s">
        <v>210</v>
      </c>
      <c r="B20" s="216"/>
      <c r="C20" s="220"/>
      <c r="D20" s="216"/>
      <c r="E20" s="216"/>
      <c r="F20" s="217">
        <v>-9</v>
      </c>
      <c r="G20" s="218">
        <f>SUM(B20:F20)</f>
        <v>-9</v>
      </c>
    </row>
    <row r="21" spans="1:7" ht="12.75">
      <c r="A21" s="219"/>
      <c r="B21" s="216"/>
      <c r="C21" s="220"/>
      <c r="D21" s="216"/>
      <c r="E21" s="216"/>
      <c r="F21" s="217"/>
      <c r="G21" s="218"/>
    </row>
    <row r="22" spans="1:7" ht="12.75">
      <c r="A22" s="219" t="s">
        <v>211</v>
      </c>
      <c r="B22" s="221">
        <f aca="true" t="shared" si="0" ref="B22:G22">B18+B20</f>
        <v>69739</v>
      </c>
      <c r="C22" s="222">
        <f t="shared" si="0"/>
        <v>-1578</v>
      </c>
      <c r="D22" s="221">
        <f t="shared" si="0"/>
        <v>13720</v>
      </c>
      <c r="E22" s="221">
        <f t="shared" si="0"/>
        <v>449</v>
      </c>
      <c r="F22" s="221">
        <f t="shared" si="0"/>
        <v>60399</v>
      </c>
      <c r="G22" s="221">
        <f t="shared" si="0"/>
        <v>142729</v>
      </c>
    </row>
    <row r="23" spans="1:7" ht="12.75">
      <c r="A23" s="223"/>
      <c r="B23" s="216"/>
      <c r="C23" s="224"/>
      <c r="D23" s="216"/>
      <c r="E23" s="218"/>
      <c r="F23" s="218"/>
      <c r="G23" s="218"/>
    </row>
    <row r="24" spans="1:7" ht="12.75">
      <c r="A24" s="223" t="s">
        <v>212</v>
      </c>
      <c r="B24" s="224">
        <v>0</v>
      </c>
      <c r="C24" s="224">
        <v>0</v>
      </c>
      <c r="D24" s="224">
        <v>0</v>
      </c>
      <c r="E24" s="224">
        <v>6806</v>
      </c>
      <c r="F24" s="225">
        <v>28669</v>
      </c>
      <c r="G24" s="218">
        <f>SUM(B24:F24)</f>
        <v>35475</v>
      </c>
    </row>
    <row r="25" spans="1:7" ht="12.75">
      <c r="A25" s="223"/>
      <c r="B25" s="224"/>
      <c r="C25" s="224"/>
      <c r="D25" s="224"/>
      <c r="E25" s="224"/>
      <c r="F25" s="225"/>
      <c r="G25" s="218"/>
    </row>
    <row r="26" spans="1:7" ht="12.75">
      <c r="A26" s="223" t="s">
        <v>212</v>
      </c>
      <c r="B26" s="226">
        <f aca="true" t="shared" si="1" ref="B26:G26">B24</f>
        <v>0</v>
      </c>
      <c r="C26" s="226">
        <f t="shared" si="1"/>
        <v>0</v>
      </c>
      <c r="D26" s="226">
        <f t="shared" si="1"/>
        <v>0</v>
      </c>
      <c r="E26" s="226">
        <f t="shared" si="1"/>
        <v>6806</v>
      </c>
      <c r="F26" s="226">
        <f>F24</f>
        <v>28669</v>
      </c>
      <c r="G26" s="226">
        <f t="shared" si="1"/>
        <v>35475</v>
      </c>
    </row>
    <row r="27" spans="1:7" ht="12.75">
      <c r="A27" s="223"/>
      <c r="B27" s="224"/>
      <c r="C27" s="224"/>
      <c r="D27" s="224"/>
      <c r="E27" s="218"/>
      <c r="F27" s="218"/>
      <c r="G27" s="218"/>
    </row>
    <row r="28" spans="1:7" ht="25.5">
      <c r="A28" s="227" t="s">
        <v>318</v>
      </c>
      <c r="B28" s="224"/>
      <c r="C28" s="224"/>
      <c r="D28" s="224"/>
      <c r="E28" s="218"/>
      <c r="F28" s="218">
        <v>-14229</v>
      </c>
      <c r="G28" s="218">
        <f>SUM(B28:F28)</f>
        <v>-14229</v>
      </c>
    </row>
    <row r="29" spans="1:7" ht="12.75" customHeight="1">
      <c r="A29" s="227"/>
      <c r="B29" s="224"/>
      <c r="C29" s="224"/>
      <c r="D29" s="224"/>
      <c r="E29" s="218"/>
      <c r="F29" s="218"/>
      <c r="G29" s="218"/>
    </row>
    <row r="30" spans="1:7" ht="25.5">
      <c r="A30" s="227" t="s">
        <v>319</v>
      </c>
      <c r="B30" s="224"/>
      <c r="C30" s="224"/>
      <c r="D30" s="224"/>
      <c r="E30" s="218"/>
      <c r="F30" s="218">
        <v>-6247</v>
      </c>
      <c r="G30" s="218">
        <f>SUM(B30:F30)</f>
        <v>-6247</v>
      </c>
    </row>
    <row r="31" spans="1:7" ht="12.75">
      <c r="A31" s="228"/>
      <c r="B31" s="229"/>
      <c r="C31" s="229"/>
      <c r="D31" s="229"/>
      <c r="E31" s="229"/>
      <c r="F31" s="229"/>
      <c r="G31" s="229"/>
    </row>
    <row r="32" spans="1:7" ht="12.75">
      <c r="A32" s="230" t="s">
        <v>301</v>
      </c>
      <c r="B32" s="229">
        <f>B18+B26</f>
        <v>69739</v>
      </c>
      <c r="C32" s="231">
        <f>C18+C26</f>
        <v>-1578</v>
      </c>
      <c r="D32" s="229">
        <f>D18+D26</f>
        <v>13720</v>
      </c>
      <c r="E32" s="229">
        <f>E18+E26</f>
        <v>7255</v>
      </c>
      <c r="F32" s="229">
        <f>F22+F26+F28+F30</f>
        <v>68592</v>
      </c>
      <c r="G32" s="229">
        <f>G22+G26+G28+G30</f>
        <v>157728</v>
      </c>
    </row>
    <row r="33" spans="1:7" ht="12.75">
      <c r="A33" s="162"/>
      <c r="B33" s="208"/>
      <c r="C33" s="208"/>
      <c r="D33" s="208"/>
      <c r="E33" s="208"/>
      <c r="F33" s="208"/>
      <c r="G33" s="208"/>
    </row>
    <row r="34" spans="1:7" ht="12.75">
      <c r="A34" s="162"/>
      <c r="B34" s="208"/>
      <c r="C34" s="208"/>
      <c r="D34" s="208"/>
      <c r="E34" s="208"/>
      <c r="F34" s="208"/>
      <c r="G34" s="208"/>
    </row>
    <row r="35" spans="1:7" ht="12.75">
      <c r="A35" s="162"/>
      <c r="B35" s="208"/>
      <c r="C35" s="208"/>
      <c r="D35" s="208"/>
      <c r="E35" s="208"/>
      <c r="F35" s="208"/>
      <c r="G35" s="208"/>
    </row>
    <row r="36" spans="1:7" ht="12.75">
      <c r="A36" s="162"/>
      <c r="B36" s="208"/>
      <c r="C36" s="208"/>
      <c r="D36" s="208"/>
      <c r="E36" s="208"/>
      <c r="F36" s="208"/>
      <c r="G36" s="208"/>
    </row>
    <row r="37" spans="1:7" ht="15.75">
      <c r="A37" s="315"/>
      <c r="B37" s="315"/>
      <c r="C37" s="315"/>
      <c r="D37" s="315"/>
      <c r="E37" s="315"/>
      <c r="F37" s="315"/>
      <c r="G37" s="315"/>
    </row>
    <row r="38" spans="1:7" ht="15.75">
      <c r="A38" s="315"/>
      <c r="B38" s="315"/>
      <c r="C38" s="315"/>
      <c r="D38" s="315"/>
      <c r="E38" s="315"/>
      <c r="F38" s="315"/>
      <c r="G38" s="315"/>
    </row>
    <row r="39" spans="1:7" ht="12.75">
      <c r="A39" s="162"/>
      <c r="B39" s="208"/>
      <c r="C39" s="208"/>
      <c r="D39" s="208"/>
      <c r="E39" s="208"/>
      <c r="F39" s="208"/>
      <c r="G39" s="208"/>
    </row>
    <row r="40" spans="1:7" ht="12.75">
      <c r="A40" s="162"/>
      <c r="B40" s="208"/>
      <c r="C40" s="208"/>
      <c r="D40" s="208"/>
      <c r="E40" s="208"/>
      <c r="F40" s="208"/>
      <c r="G40" s="208"/>
    </row>
    <row r="41" spans="1:7" ht="15.75">
      <c r="A41" s="162"/>
      <c r="B41" s="209"/>
      <c r="C41" s="209"/>
      <c r="D41" s="296" t="s">
        <v>59</v>
      </c>
      <c r="E41" s="296"/>
      <c r="F41" s="296"/>
      <c r="G41" s="210"/>
    </row>
    <row r="42" spans="1:6" ht="15.75">
      <c r="A42" s="162"/>
      <c r="B42" s="208"/>
      <c r="C42" s="208"/>
      <c r="D42" s="318" t="s">
        <v>208</v>
      </c>
      <c r="E42" s="318"/>
      <c r="F42" s="115" t="s">
        <v>71</v>
      </c>
    </row>
    <row r="43" spans="1:7" ht="15.75" customHeight="1">
      <c r="A43" s="211" t="s">
        <v>72</v>
      </c>
      <c r="B43" s="121" t="s">
        <v>73</v>
      </c>
      <c r="C43" s="121" t="s">
        <v>128</v>
      </c>
      <c r="D43" s="121" t="s">
        <v>73</v>
      </c>
      <c r="E43" s="121" t="s">
        <v>132</v>
      </c>
      <c r="F43" s="114" t="s">
        <v>60</v>
      </c>
      <c r="G43" s="316" t="s">
        <v>74</v>
      </c>
    </row>
    <row r="44" spans="1:7" ht="15.75">
      <c r="A44" s="212"/>
      <c r="B44" s="114" t="s">
        <v>75</v>
      </c>
      <c r="C44" s="114" t="s">
        <v>129</v>
      </c>
      <c r="D44" s="114" t="s">
        <v>76</v>
      </c>
      <c r="E44" s="114" t="s">
        <v>133</v>
      </c>
      <c r="F44" s="114"/>
      <c r="G44" s="317"/>
    </row>
    <row r="45" spans="1:7" ht="15.75">
      <c r="A45" s="213"/>
      <c r="B45" s="214" t="s">
        <v>17</v>
      </c>
      <c r="C45" s="214" t="s">
        <v>100</v>
      </c>
      <c r="D45" s="214" t="s">
        <v>17</v>
      </c>
      <c r="E45" s="214" t="s">
        <v>17</v>
      </c>
      <c r="F45" s="214" t="s">
        <v>17</v>
      </c>
      <c r="G45" s="214" t="s">
        <v>17</v>
      </c>
    </row>
    <row r="46" spans="1:7" ht="12.75">
      <c r="A46" s="215" t="s">
        <v>192</v>
      </c>
      <c r="B46" s="216">
        <v>69739</v>
      </c>
      <c r="C46" s="232">
        <v>-1578</v>
      </c>
      <c r="D46" s="216">
        <v>13720</v>
      </c>
      <c r="E46" s="216">
        <v>449</v>
      </c>
      <c r="F46" s="216">
        <v>48222</v>
      </c>
      <c r="G46" s="218">
        <f>SUM(B46:F46)</f>
        <v>130552</v>
      </c>
    </row>
    <row r="47" spans="1:7" ht="12.75">
      <c r="A47" s="219"/>
      <c r="B47" s="216"/>
      <c r="C47" s="233"/>
      <c r="D47" s="216"/>
      <c r="E47" s="216"/>
      <c r="F47" s="216"/>
      <c r="G47" s="218"/>
    </row>
    <row r="48" spans="1:7" ht="12.75">
      <c r="A48" s="219" t="s">
        <v>213</v>
      </c>
      <c r="B48" s="221">
        <f aca="true" t="shared" si="2" ref="B48:G48">B46</f>
        <v>69739</v>
      </c>
      <c r="C48" s="234">
        <f t="shared" si="2"/>
        <v>-1578</v>
      </c>
      <c r="D48" s="221">
        <f t="shared" si="2"/>
        <v>13720</v>
      </c>
      <c r="E48" s="221">
        <f t="shared" si="2"/>
        <v>449</v>
      </c>
      <c r="F48" s="221">
        <f t="shared" si="2"/>
        <v>48222</v>
      </c>
      <c r="G48" s="221">
        <f t="shared" si="2"/>
        <v>130552</v>
      </c>
    </row>
    <row r="49" spans="1:7" ht="12.75">
      <c r="A49" s="223"/>
      <c r="B49" s="216"/>
      <c r="C49" s="224"/>
      <c r="D49" s="216"/>
      <c r="E49" s="218"/>
      <c r="F49" s="218"/>
      <c r="G49" s="218"/>
    </row>
    <row r="50" spans="1:7" ht="12.75">
      <c r="A50" s="223" t="s">
        <v>212</v>
      </c>
      <c r="B50" s="224">
        <v>0</v>
      </c>
      <c r="C50" s="224">
        <v>0</v>
      </c>
      <c r="D50" s="224">
        <v>0</v>
      </c>
      <c r="E50" s="224">
        <v>0</v>
      </c>
      <c r="F50" s="225">
        <v>30233</v>
      </c>
      <c r="G50" s="218">
        <f>SUM(B50:F50)</f>
        <v>30233</v>
      </c>
    </row>
    <row r="51" spans="1:7" ht="12.75">
      <c r="A51" s="223"/>
      <c r="B51" s="224"/>
      <c r="C51" s="224"/>
      <c r="D51" s="224"/>
      <c r="E51" s="224"/>
      <c r="F51" s="225"/>
      <c r="G51" s="218"/>
    </row>
    <row r="52" spans="1:7" ht="12.75">
      <c r="A52" s="223" t="s">
        <v>212</v>
      </c>
      <c r="B52" s="226">
        <f aca="true" t="shared" si="3" ref="B52:G52">B50</f>
        <v>0</v>
      </c>
      <c r="C52" s="226">
        <f t="shared" si="3"/>
        <v>0</v>
      </c>
      <c r="D52" s="226">
        <f t="shared" si="3"/>
        <v>0</v>
      </c>
      <c r="E52" s="226">
        <f t="shared" si="3"/>
        <v>0</v>
      </c>
      <c r="F52" s="226">
        <f t="shared" si="3"/>
        <v>30233</v>
      </c>
      <c r="G52" s="226">
        <f t="shared" si="3"/>
        <v>30233</v>
      </c>
    </row>
    <row r="53" spans="1:7" ht="12.75">
      <c r="A53" s="223"/>
      <c r="B53" s="235"/>
      <c r="C53" s="235"/>
      <c r="D53" s="235"/>
      <c r="E53" s="225"/>
      <c r="F53" s="225"/>
      <c r="G53" s="218"/>
    </row>
    <row r="54" spans="1:7" ht="25.5">
      <c r="A54" s="227" t="s">
        <v>320</v>
      </c>
      <c r="B54" s="236"/>
      <c r="C54" s="224"/>
      <c r="D54" s="236"/>
      <c r="E54" s="224"/>
      <c r="F54" s="224">
        <v>-9718</v>
      </c>
      <c r="G54" s="218">
        <f>SUM(B54:F54)</f>
        <v>-9718</v>
      </c>
    </row>
    <row r="55" spans="1:7" ht="12.75">
      <c r="A55" s="227"/>
      <c r="B55" s="236"/>
      <c r="C55" s="224"/>
      <c r="D55" s="236"/>
      <c r="E55" s="224"/>
      <c r="F55" s="224"/>
      <c r="G55" s="218"/>
    </row>
    <row r="56" spans="1:7" ht="25.5">
      <c r="A56" s="227" t="s">
        <v>321</v>
      </c>
      <c r="B56" s="236"/>
      <c r="C56" s="224"/>
      <c r="D56" s="236"/>
      <c r="E56" s="224"/>
      <c r="F56" s="224">
        <v>-8329</v>
      </c>
      <c r="G56" s="218">
        <f>SUM(B56:F56)</f>
        <v>-8329</v>
      </c>
    </row>
    <row r="57" spans="1:7" ht="12.75">
      <c r="A57" s="228"/>
      <c r="B57" s="229"/>
      <c r="C57" s="229"/>
      <c r="D57" s="229"/>
      <c r="E57" s="229"/>
      <c r="F57" s="229"/>
      <c r="G57" s="229"/>
    </row>
    <row r="58" spans="1:7" ht="12.75">
      <c r="A58" s="230" t="s">
        <v>197</v>
      </c>
      <c r="B58" s="237">
        <f aca="true" t="shared" si="4" ref="B58:G58">B46+B52+B54+B56</f>
        <v>69739</v>
      </c>
      <c r="C58" s="237">
        <f t="shared" si="4"/>
        <v>-1578</v>
      </c>
      <c r="D58" s="237">
        <f t="shared" si="4"/>
        <v>13720</v>
      </c>
      <c r="E58" s="237">
        <f t="shared" si="4"/>
        <v>449</v>
      </c>
      <c r="F58" s="237">
        <f t="shared" si="4"/>
        <v>60408</v>
      </c>
      <c r="G58" s="237">
        <f t="shared" si="4"/>
        <v>142738</v>
      </c>
    </row>
    <row r="59" spans="1:7" ht="12.75">
      <c r="A59" s="162"/>
      <c r="B59" s="162"/>
      <c r="C59" s="162"/>
      <c r="D59" s="162"/>
      <c r="E59" s="162"/>
      <c r="F59" s="162"/>
      <c r="G59" s="162"/>
    </row>
    <row r="60" spans="1:7" ht="12.75">
      <c r="A60" s="162"/>
      <c r="B60" s="162"/>
      <c r="C60" s="162"/>
      <c r="D60" s="162"/>
      <c r="E60" s="162"/>
      <c r="F60" s="162"/>
      <c r="G60" s="162"/>
    </row>
    <row r="61" spans="1:7" ht="29.25" customHeight="1">
      <c r="A61" s="312" t="s">
        <v>214</v>
      </c>
      <c r="B61" s="312"/>
      <c r="C61" s="312"/>
      <c r="D61" s="312"/>
      <c r="E61" s="312"/>
      <c r="F61" s="312"/>
      <c r="G61" s="312"/>
    </row>
    <row r="62" spans="1:7" ht="13.5">
      <c r="A62" s="303"/>
      <c r="B62" s="303"/>
      <c r="C62" s="303"/>
      <c r="D62" s="303"/>
      <c r="E62" s="303"/>
      <c r="F62" s="162"/>
      <c r="G62" s="162"/>
    </row>
    <row r="63" spans="1:7" ht="12.75">
      <c r="A63" s="162"/>
      <c r="B63" s="162"/>
      <c r="C63" s="162"/>
      <c r="D63" s="162"/>
      <c r="E63" s="162"/>
      <c r="F63" s="162"/>
      <c r="G63" s="162"/>
    </row>
  </sheetData>
  <mergeCells count="14">
    <mergeCell ref="A38:G38"/>
    <mergeCell ref="D41:F41"/>
    <mergeCell ref="D42:E42"/>
    <mergeCell ref="G43:G44"/>
    <mergeCell ref="A61:G61"/>
    <mergeCell ref="A62:E62"/>
    <mergeCell ref="A8:G8"/>
    <mergeCell ref="A9:G9"/>
    <mergeCell ref="A10:G10"/>
    <mergeCell ref="A11:G11"/>
    <mergeCell ref="G15:G16"/>
    <mergeCell ref="D14:E14"/>
    <mergeCell ref="D13:F13"/>
    <mergeCell ref="A37:G37"/>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7:E90"/>
  <sheetViews>
    <sheetView workbookViewId="0" topLeftCell="A10">
      <selection activeCell="D17" sqref="D17"/>
    </sheetView>
  </sheetViews>
  <sheetFormatPr defaultColWidth="9.140625" defaultRowHeight="12.75"/>
  <cols>
    <col min="1" max="1" width="5.421875" style="116" customWidth="1"/>
    <col min="2" max="2" width="41.57421875" style="116" customWidth="1"/>
    <col min="3" max="3" width="11.28125" style="116" customWidth="1"/>
    <col min="4" max="4" width="19.421875" style="116" customWidth="1"/>
    <col min="5" max="5" width="21.57421875" style="116" customWidth="1"/>
    <col min="6" max="16384" width="9.140625" style="116" customWidth="1"/>
  </cols>
  <sheetData>
    <row r="5" s="77" customFormat="1" ht="20.25" customHeight="1"/>
    <row r="6" s="77" customFormat="1" ht="18" customHeight="1"/>
    <row r="7" spans="1:5" ht="18" customHeight="1">
      <c r="A7" s="297" t="s">
        <v>286</v>
      </c>
      <c r="B7" s="297"/>
      <c r="C7" s="297"/>
      <c r="D7" s="297"/>
      <c r="E7" s="297"/>
    </row>
    <row r="8" spans="1:5" ht="13.5">
      <c r="A8" s="298" t="s">
        <v>0</v>
      </c>
      <c r="B8" s="298"/>
      <c r="C8" s="298"/>
      <c r="D8" s="298"/>
      <c r="E8" s="298"/>
    </row>
    <row r="9" spans="1:5" ht="15.75">
      <c r="A9" s="309" t="s">
        <v>94</v>
      </c>
      <c r="B9" s="309"/>
      <c r="C9" s="309"/>
      <c r="D9" s="309"/>
      <c r="E9" s="309"/>
    </row>
    <row r="10" spans="1:5" ht="15.75" customHeight="1">
      <c r="A10" s="309" t="s">
        <v>203</v>
      </c>
      <c r="B10" s="309"/>
      <c r="C10" s="309"/>
      <c r="D10" s="309"/>
      <c r="E10" s="309"/>
    </row>
    <row r="11" spans="1:3" ht="15.75" customHeight="1">
      <c r="A11" s="117"/>
      <c r="B11" s="117"/>
      <c r="C11" s="117"/>
    </row>
    <row r="12" spans="1:5" ht="26.25" customHeight="1">
      <c r="A12" s="238"/>
      <c r="B12" s="238"/>
      <c r="D12" s="239" t="s">
        <v>216</v>
      </c>
      <c r="E12" s="239" t="s">
        <v>198</v>
      </c>
    </row>
    <row r="13" spans="1:5" ht="12.75" customHeight="1">
      <c r="A13" s="238"/>
      <c r="B13" s="238"/>
      <c r="D13" s="240" t="s">
        <v>17</v>
      </c>
      <c r="E13" s="240" t="s">
        <v>17</v>
      </c>
    </row>
    <row r="14" spans="1:5" ht="10.5" customHeight="1">
      <c r="A14" s="238"/>
      <c r="B14" s="238"/>
      <c r="D14" s="239"/>
      <c r="E14" s="239"/>
    </row>
    <row r="16" spans="1:5" ht="15" customHeight="1">
      <c r="A16" s="116" t="s">
        <v>102</v>
      </c>
      <c r="D16" s="241">
        <v>45601</v>
      </c>
      <c r="E16" s="241">
        <v>33546</v>
      </c>
    </row>
    <row r="17" spans="1:5" ht="15" customHeight="1">
      <c r="A17" s="116" t="s">
        <v>103</v>
      </c>
      <c r="D17" s="242">
        <v>-6966</v>
      </c>
      <c r="E17" s="242">
        <v>-6345</v>
      </c>
    </row>
    <row r="18" spans="1:5" s="245" customFormat="1" ht="15.75">
      <c r="A18" s="243" t="s">
        <v>104</v>
      </c>
      <c r="B18" s="238"/>
      <c r="C18" s="116"/>
      <c r="D18" s="244">
        <f>SUM(D16:D17)</f>
        <v>38635</v>
      </c>
      <c r="E18" s="244">
        <f>SUM(E16:E17)</f>
        <v>27201</v>
      </c>
    </row>
    <row r="19" spans="1:5" ht="15.75">
      <c r="A19" s="245"/>
      <c r="B19" s="238"/>
      <c r="D19" s="241"/>
      <c r="E19" s="241"/>
    </row>
    <row r="20" spans="1:5" s="245" customFormat="1" ht="15.75">
      <c r="A20" s="243" t="s">
        <v>105</v>
      </c>
      <c r="B20" s="238"/>
      <c r="C20" s="116"/>
      <c r="D20" s="244">
        <v>-25155</v>
      </c>
      <c r="E20" s="244">
        <v>-16005</v>
      </c>
    </row>
    <row r="21" spans="1:5" ht="15.75">
      <c r="A21" s="243"/>
      <c r="B21" s="238"/>
      <c r="D21" s="241" t="s">
        <v>202</v>
      </c>
      <c r="E21" s="241"/>
    </row>
    <row r="22" spans="1:5" ht="15.75">
      <c r="A22" s="243" t="s">
        <v>120</v>
      </c>
      <c r="B22" s="238"/>
      <c r="D22" s="241"/>
      <c r="E22" s="241"/>
    </row>
    <row r="23" spans="1:5" ht="15.75">
      <c r="A23" s="238" t="s">
        <v>172</v>
      </c>
      <c r="B23" s="238"/>
      <c r="D23" s="241">
        <v>-20476</v>
      </c>
      <c r="E23" s="241">
        <v>-18047</v>
      </c>
    </row>
    <row r="24" spans="1:5" ht="15.75">
      <c r="A24" s="238" t="s">
        <v>199</v>
      </c>
      <c r="B24" s="238"/>
      <c r="D24" s="241">
        <v>9574</v>
      </c>
      <c r="E24" s="241">
        <v>15426</v>
      </c>
    </row>
    <row r="25" spans="1:5" ht="15.75">
      <c r="A25" s="238" t="s">
        <v>287</v>
      </c>
      <c r="B25" s="238"/>
      <c r="D25" s="242">
        <v>-6250</v>
      </c>
      <c r="E25" s="242">
        <v>0</v>
      </c>
    </row>
    <row r="26" spans="1:5" s="245" customFormat="1" ht="15.75">
      <c r="A26" s="243" t="s">
        <v>173</v>
      </c>
      <c r="B26" s="238"/>
      <c r="C26" s="116"/>
      <c r="D26" s="244">
        <f>SUM(D23:D25)</f>
        <v>-17152</v>
      </c>
      <c r="E26" s="244">
        <f>SUM(E23:E25)</f>
        <v>-2621</v>
      </c>
    </row>
    <row r="27" spans="1:5" ht="15.75">
      <c r="A27" s="243"/>
      <c r="B27" s="238"/>
      <c r="D27" s="242"/>
      <c r="E27" s="242"/>
    </row>
    <row r="28" spans="1:5" ht="15.75">
      <c r="A28" s="243" t="s">
        <v>174</v>
      </c>
      <c r="B28" s="238"/>
      <c r="D28" s="241">
        <f>D18+D20+D26</f>
        <v>-3672</v>
      </c>
      <c r="E28" s="241">
        <f>E18+E20+E26</f>
        <v>8575</v>
      </c>
    </row>
    <row r="29" spans="1:5" ht="15.75">
      <c r="A29" s="243" t="s">
        <v>96</v>
      </c>
      <c r="B29" s="238"/>
      <c r="D29" s="246">
        <f>E30</f>
        <v>26999</v>
      </c>
      <c r="E29" s="246">
        <v>18424</v>
      </c>
    </row>
    <row r="30" spans="1:5" ht="16.5" thickBot="1">
      <c r="A30" s="243" t="s">
        <v>200</v>
      </c>
      <c r="B30" s="238"/>
      <c r="D30" s="247">
        <f>SUM(D28:D29)</f>
        <v>23327</v>
      </c>
      <c r="E30" s="247">
        <f>SUM(E28:E29)</f>
        <v>26999</v>
      </c>
    </row>
    <row r="31" spans="1:5" ht="16.5" thickTop="1">
      <c r="A31" s="243"/>
      <c r="B31" s="238"/>
      <c r="C31" s="241"/>
      <c r="D31" s="241"/>
      <c r="E31" s="241"/>
    </row>
    <row r="32" spans="1:5" ht="15.75">
      <c r="A32" s="243"/>
      <c r="B32" s="238"/>
      <c r="C32" s="241"/>
      <c r="D32" s="241"/>
      <c r="E32" s="241"/>
    </row>
    <row r="33" spans="1:2" ht="15.75">
      <c r="A33" s="243"/>
      <c r="B33" s="238"/>
    </row>
    <row r="34" spans="1:2" s="162" customFormat="1" ht="15.75">
      <c r="A34" s="248" t="s">
        <v>97</v>
      </c>
      <c r="B34" s="249" t="s">
        <v>98</v>
      </c>
    </row>
    <row r="35" spans="1:2" s="162" customFormat="1" ht="15.75">
      <c r="A35" s="250"/>
      <c r="B35" s="249"/>
    </row>
    <row r="36" spans="1:5" s="252" customFormat="1" ht="15.75">
      <c r="A36" s="250"/>
      <c r="B36" s="249"/>
      <c r="C36" s="162"/>
      <c r="D36" s="251" t="s">
        <v>17</v>
      </c>
      <c r="E36" s="251" t="s">
        <v>17</v>
      </c>
    </row>
    <row r="37" spans="1:5" s="254" customFormat="1" ht="15.75">
      <c r="A37" s="250"/>
      <c r="B37" s="249" t="s">
        <v>99</v>
      </c>
      <c r="C37" s="162"/>
      <c r="D37" s="253">
        <v>38</v>
      </c>
      <c r="E37" s="253">
        <v>5499</v>
      </c>
    </row>
    <row r="38" spans="1:5" s="254" customFormat="1" ht="15.75">
      <c r="A38" s="250"/>
      <c r="B38" s="249" t="s">
        <v>134</v>
      </c>
      <c r="C38" s="162"/>
      <c r="D38" s="253">
        <v>23289</v>
      </c>
      <c r="E38" s="253">
        <v>21500</v>
      </c>
    </row>
    <row r="39" spans="1:5" s="254" customFormat="1" ht="16.5" thickBot="1">
      <c r="A39" s="250"/>
      <c r="B39" s="249"/>
      <c r="C39" s="162"/>
      <c r="D39" s="255">
        <f>SUM(D37:D38)</f>
        <v>23327</v>
      </c>
      <c r="E39" s="255">
        <f>SUM(E37:E38)</f>
        <v>26999</v>
      </c>
    </row>
    <row r="40" spans="1:4" s="162" customFormat="1" ht="16.5" thickTop="1">
      <c r="A40" s="250"/>
      <c r="B40" s="249"/>
      <c r="D40" s="256"/>
    </row>
    <row r="41" spans="1:5" ht="13.5">
      <c r="A41" s="303" t="s">
        <v>215</v>
      </c>
      <c r="B41" s="303"/>
      <c r="C41" s="303"/>
      <c r="D41" s="303"/>
      <c r="E41" s="303"/>
    </row>
    <row r="42" spans="1:5" ht="13.5">
      <c r="A42" s="303" t="s">
        <v>163</v>
      </c>
      <c r="B42" s="303"/>
      <c r="C42" s="303"/>
      <c r="D42" s="303"/>
      <c r="E42" s="303"/>
    </row>
    <row r="43" spans="1:3" ht="15.75">
      <c r="A43" s="257"/>
      <c r="B43" s="257"/>
      <c r="C43" s="257"/>
    </row>
    <row r="44" spans="1:3" ht="15.75">
      <c r="A44" s="257"/>
      <c r="B44" s="257"/>
      <c r="C44" s="257"/>
    </row>
    <row r="45" spans="1:4" s="258" customFormat="1" ht="15.75">
      <c r="A45" s="257"/>
      <c r="B45" s="257"/>
      <c r="C45" s="257"/>
      <c r="D45" s="253"/>
    </row>
    <row r="46" spans="1:3" ht="15.75">
      <c r="A46" s="257"/>
      <c r="B46" s="257"/>
      <c r="C46" s="257"/>
    </row>
    <row r="47" spans="1:3" ht="15.75">
      <c r="A47" s="257"/>
      <c r="B47" s="257"/>
      <c r="C47" s="257"/>
    </row>
    <row r="48" spans="1:3" ht="15.75">
      <c r="A48" s="257"/>
      <c r="B48" s="257"/>
      <c r="C48" s="257"/>
    </row>
    <row r="49" spans="1:3" ht="15.75">
      <c r="A49" s="257"/>
      <c r="B49" s="257"/>
      <c r="C49" s="257"/>
    </row>
    <row r="50" spans="1:3" ht="15.75">
      <c r="A50" s="257"/>
      <c r="B50" s="257"/>
      <c r="C50" s="257"/>
    </row>
    <row r="51" spans="1:3" ht="15.75">
      <c r="A51" s="257"/>
      <c r="B51" s="257"/>
      <c r="C51" s="257"/>
    </row>
    <row r="52" spans="1:3" ht="15.75">
      <c r="A52" s="257"/>
      <c r="B52" s="257"/>
      <c r="C52" s="257"/>
    </row>
    <row r="53" spans="1:3" ht="15.75">
      <c r="A53" s="257"/>
      <c r="B53" s="257"/>
      <c r="C53" s="257"/>
    </row>
    <row r="54" spans="1:3" ht="15.75">
      <c r="A54" s="257"/>
      <c r="B54" s="257"/>
      <c r="C54" s="257"/>
    </row>
    <row r="55" spans="1:3" ht="15.75">
      <c r="A55" s="257"/>
      <c r="B55" s="257"/>
      <c r="C55" s="257"/>
    </row>
    <row r="56" spans="1:3" ht="15.75">
      <c r="A56" s="257"/>
      <c r="B56" s="257"/>
      <c r="C56" s="257"/>
    </row>
    <row r="57" spans="1:3" ht="15.75">
      <c r="A57" s="257"/>
      <c r="B57" s="257"/>
      <c r="C57" s="257"/>
    </row>
    <row r="58" spans="1:3" ht="15.75">
      <c r="A58" s="257"/>
      <c r="B58" s="257"/>
      <c r="C58" s="257"/>
    </row>
    <row r="59" spans="1:3" ht="15.75">
      <c r="A59" s="257"/>
      <c r="B59" s="257"/>
      <c r="C59" s="257"/>
    </row>
    <row r="60" spans="1:3" ht="15.75">
      <c r="A60" s="257"/>
      <c r="B60" s="257"/>
      <c r="C60" s="257"/>
    </row>
    <row r="61" spans="1:3" ht="15.75">
      <c r="A61" s="257"/>
      <c r="B61" s="257"/>
      <c r="C61" s="257"/>
    </row>
    <row r="62" spans="1:3" ht="15.75">
      <c r="A62" s="257"/>
      <c r="B62" s="257"/>
      <c r="C62" s="257"/>
    </row>
    <row r="63" spans="1:3" ht="15.75">
      <c r="A63" s="257"/>
      <c r="B63" s="257"/>
      <c r="C63" s="257"/>
    </row>
    <row r="64" spans="1:3" ht="15.75">
      <c r="A64" s="257"/>
      <c r="B64" s="257"/>
      <c r="C64" s="257"/>
    </row>
    <row r="65" spans="1:3" ht="15.75">
      <c r="A65" s="257"/>
      <c r="B65" s="257"/>
      <c r="C65" s="257"/>
    </row>
    <row r="66" spans="1:3" ht="15.75">
      <c r="A66" s="257"/>
      <c r="B66" s="257"/>
      <c r="C66" s="257"/>
    </row>
    <row r="67" spans="1:3" ht="15.75">
      <c r="A67" s="257"/>
      <c r="B67" s="257"/>
      <c r="C67" s="257"/>
    </row>
    <row r="68" spans="1:3" ht="15.75">
      <c r="A68" s="257"/>
      <c r="B68" s="257"/>
      <c r="C68" s="257"/>
    </row>
    <row r="69" spans="1:3" ht="15.75">
      <c r="A69" s="257"/>
      <c r="B69" s="257"/>
      <c r="C69" s="257"/>
    </row>
    <row r="70" spans="1:3" ht="15.75">
      <c r="A70" s="259"/>
      <c r="B70" s="259"/>
      <c r="C70" s="260"/>
    </row>
    <row r="71" spans="1:3" ht="15.75">
      <c r="A71" s="259"/>
      <c r="B71" s="259"/>
      <c r="C71" s="260"/>
    </row>
    <row r="72" spans="1:3" ht="15.75">
      <c r="A72" s="259"/>
      <c r="B72" s="259"/>
      <c r="C72" s="260"/>
    </row>
    <row r="73" spans="1:3" ht="15.75">
      <c r="A73" s="259"/>
      <c r="B73" s="259"/>
      <c r="C73" s="260"/>
    </row>
    <row r="74" spans="1:3" ht="15.75">
      <c r="A74" s="259"/>
      <c r="B74" s="259"/>
      <c r="C74" s="260"/>
    </row>
    <row r="75" spans="1:3" ht="15.75">
      <c r="A75" s="259"/>
      <c r="B75" s="259"/>
      <c r="C75" s="260"/>
    </row>
    <row r="76" spans="1:3" ht="15.75">
      <c r="A76" s="259"/>
      <c r="B76" s="259"/>
      <c r="C76" s="260"/>
    </row>
    <row r="77" spans="1:3" ht="15.75">
      <c r="A77" s="259"/>
      <c r="B77" s="259"/>
      <c r="C77" s="260"/>
    </row>
    <row r="78" spans="1:3" ht="15.75">
      <c r="A78" s="259"/>
      <c r="B78" s="259"/>
      <c r="C78" s="260"/>
    </row>
    <row r="79" spans="1:3" ht="15.75">
      <c r="A79" s="259"/>
      <c r="B79" s="259"/>
      <c r="C79" s="260"/>
    </row>
    <row r="80" spans="1:3" ht="15.75">
      <c r="A80" s="259"/>
      <c r="B80" s="259"/>
      <c r="C80" s="260"/>
    </row>
    <row r="81" spans="1:3" ht="15.75">
      <c r="A81" s="259"/>
      <c r="B81" s="259"/>
      <c r="C81" s="260"/>
    </row>
    <row r="82" spans="1:3" ht="15.75">
      <c r="A82" s="259"/>
      <c r="B82" s="259"/>
      <c r="C82" s="260"/>
    </row>
    <row r="83" spans="1:3" ht="15.75">
      <c r="A83" s="259"/>
      <c r="B83" s="259"/>
      <c r="C83" s="260"/>
    </row>
    <row r="84" spans="1:3" ht="15.75">
      <c r="A84" s="259"/>
      <c r="B84" s="259"/>
      <c r="C84" s="260"/>
    </row>
    <row r="85" spans="1:3" ht="15.75">
      <c r="A85" s="259"/>
      <c r="B85" s="259"/>
      <c r="C85" s="260"/>
    </row>
    <row r="86" spans="1:3" ht="15.75">
      <c r="A86" s="259"/>
      <c r="B86" s="259"/>
      <c r="C86" s="260"/>
    </row>
    <row r="87" spans="1:3" ht="15.75">
      <c r="A87" s="259"/>
      <c r="B87" s="259"/>
      <c r="C87" s="260"/>
    </row>
    <row r="88" spans="1:3" ht="15.75">
      <c r="A88" s="259"/>
      <c r="B88" s="259"/>
      <c r="C88" s="260"/>
    </row>
    <row r="89" spans="1:3" ht="15.75">
      <c r="A89" s="259"/>
      <c r="B89" s="259"/>
      <c r="C89" s="260"/>
    </row>
    <row r="90" spans="1:3" ht="15.75">
      <c r="A90" s="259"/>
      <c r="B90" s="259"/>
      <c r="C90" s="260"/>
    </row>
  </sheetData>
  <mergeCells count="6">
    <mergeCell ref="A42:E42"/>
    <mergeCell ref="A41:E41"/>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92"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K347"/>
  <sheetViews>
    <sheetView tabSelected="1" view="pageBreakPreview" zoomScale="60" workbookViewId="0" topLeftCell="A138">
      <selection activeCell="J151" sqref="J151"/>
    </sheetView>
  </sheetViews>
  <sheetFormatPr defaultColWidth="9.140625" defaultRowHeight="12.75"/>
  <cols>
    <col min="1" max="1" width="5.7109375" style="2" customWidth="1"/>
    <col min="2" max="2" width="11.57421875" style="2" customWidth="1"/>
    <col min="3" max="3" width="21.28125" style="2" customWidth="1"/>
    <col min="4" max="4" width="10.8515625" style="2" customWidth="1"/>
    <col min="5" max="5" width="15.7109375" style="2" customWidth="1"/>
    <col min="6" max="6" width="12.421875" style="2" customWidth="1"/>
    <col min="7" max="7" width="14.57421875" style="2" customWidth="1"/>
    <col min="8" max="8" width="13.7109375" style="2" customWidth="1"/>
    <col min="9" max="9" width="11.8515625" style="2" customWidth="1"/>
    <col min="10" max="11" width="12.7109375" style="2" customWidth="1"/>
    <col min="12" max="16384" width="9.140625" style="2" customWidth="1"/>
  </cols>
  <sheetData>
    <row r="3" spans="1:8" ht="12.75">
      <c r="A3" s="77"/>
      <c r="B3" s="77"/>
      <c r="C3" s="77"/>
      <c r="D3" s="77"/>
      <c r="E3" s="77"/>
      <c r="F3" s="77"/>
      <c r="G3" s="77"/>
      <c r="H3" s="77"/>
    </row>
    <row r="4" spans="1:8" ht="12.75">
      <c r="A4" s="77"/>
      <c r="B4" s="77"/>
      <c r="C4" s="77"/>
      <c r="D4" s="77"/>
      <c r="E4" s="77"/>
      <c r="F4" s="77"/>
      <c r="G4" s="77"/>
      <c r="H4" s="77"/>
    </row>
    <row r="5" spans="1:8" ht="12.75">
      <c r="A5" s="77"/>
      <c r="B5" s="77"/>
      <c r="C5" s="77"/>
      <c r="D5" s="77"/>
      <c r="E5" s="77"/>
      <c r="F5" s="77"/>
      <c r="G5" s="77"/>
      <c r="H5" s="77"/>
    </row>
    <row r="6" spans="1:8" ht="12.75">
      <c r="A6" s="77"/>
      <c r="B6" s="77"/>
      <c r="C6" s="77"/>
      <c r="D6" s="77"/>
      <c r="E6" s="77"/>
      <c r="F6" s="77"/>
      <c r="G6" s="77"/>
      <c r="H6" s="77"/>
    </row>
    <row r="7" spans="1:8" ht="13.5" customHeight="1">
      <c r="A7" s="77"/>
      <c r="B7" s="77"/>
      <c r="C7" s="77"/>
      <c r="D7" s="77"/>
      <c r="E7" s="77"/>
      <c r="F7" s="77"/>
      <c r="G7" s="77"/>
      <c r="H7" s="77"/>
    </row>
    <row r="8" spans="1:9" ht="19.5" customHeight="1">
      <c r="A8" s="328" t="s">
        <v>188</v>
      </c>
      <c r="B8" s="328"/>
      <c r="C8" s="328"/>
      <c r="D8" s="328"/>
      <c r="E8" s="328"/>
      <c r="F8" s="328"/>
      <c r="G8" s="328"/>
      <c r="H8" s="328"/>
      <c r="I8" s="328"/>
    </row>
    <row r="9" spans="1:9" ht="13.5" customHeight="1">
      <c r="A9" s="298" t="s">
        <v>0</v>
      </c>
      <c r="B9" s="298"/>
      <c r="C9" s="298"/>
      <c r="D9" s="298"/>
      <c r="E9" s="298"/>
      <c r="F9" s="298"/>
      <c r="G9" s="298"/>
      <c r="H9" s="298"/>
      <c r="I9" s="298"/>
    </row>
    <row r="10" spans="1:9" ht="15.75" customHeight="1">
      <c r="A10" s="329" t="s">
        <v>288</v>
      </c>
      <c r="B10" s="329"/>
      <c r="C10" s="329"/>
      <c r="D10" s="329"/>
      <c r="E10" s="329"/>
      <c r="F10" s="329"/>
      <c r="G10" s="329"/>
      <c r="H10" s="329"/>
      <c r="I10" s="329"/>
    </row>
    <row r="11" spans="1:9" ht="15.75" customHeight="1">
      <c r="A11" s="329" t="s">
        <v>77</v>
      </c>
      <c r="B11" s="329"/>
      <c r="C11" s="329"/>
      <c r="D11" s="329"/>
      <c r="E11" s="329"/>
      <c r="F11" s="329"/>
      <c r="G11" s="329"/>
      <c r="H11" s="329"/>
      <c r="I11" s="329"/>
    </row>
    <row r="12" spans="1:8" ht="13.5" customHeight="1">
      <c r="A12" s="25"/>
      <c r="B12" s="25"/>
      <c r="C12" s="330"/>
      <c r="D12" s="330"/>
      <c r="E12" s="330"/>
      <c r="F12" s="330"/>
      <c r="G12" s="330"/>
      <c r="H12" s="330"/>
    </row>
    <row r="13" spans="1:9" ht="15.75" customHeight="1">
      <c r="A13" s="82" t="s">
        <v>1</v>
      </c>
      <c r="B13" s="82" t="s">
        <v>2</v>
      </c>
      <c r="C13" s="10"/>
      <c r="D13" s="10"/>
      <c r="E13" s="10"/>
      <c r="F13" s="10"/>
      <c r="G13" s="10"/>
      <c r="H13" s="10"/>
      <c r="I13" s="78"/>
    </row>
    <row r="14" spans="1:9" ht="69" customHeight="1">
      <c r="A14" s="4"/>
      <c r="B14" s="331" t="s">
        <v>217</v>
      </c>
      <c r="C14" s="331"/>
      <c r="D14" s="331"/>
      <c r="E14" s="331"/>
      <c r="F14" s="331"/>
      <c r="G14" s="331"/>
      <c r="H14" s="331"/>
      <c r="I14" s="331"/>
    </row>
    <row r="15" spans="1:9" ht="15.75" customHeight="1">
      <c r="A15" s="4"/>
      <c r="B15" s="332"/>
      <c r="C15" s="333"/>
      <c r="D15" s="333"/>
      <c r="E15" s="333"/>
      <c r="F15" s="333"/>
      <c r="G15" s="333"/>
      <c r="H15" s="333"/>
      <c r="I15" s="78"/>
    </row>
    <row r="16" spans="1:9" ht="36.75" customHeight="1">
      <c r="A16" s="4"/>
      <c r="B16" s="331" t="s">
        <v>218</v>
      </c>
      <c r="C16" s="331"/>
      <c r="D16" s="331"/>
      <c r="E16" s="331"/>
      <c r="F16" s="331"/>
      <c r="G16" s="331"/>
      <c r="H16" s="331"/>
      <c r="I16" s="331"/>
    </row>
    <row r="17" spans="1:9" ht="15.75" customHeight="1">
      <c r="A17" s="4"/>
      <c r="B17" s="79"/>
      <c r="C17" s="79"/>
      <c r="D17" s="79"/>
      <c r="E17" s="79"/>
      <c r="F17" s="79"/>
      <c r="G17" s="79"/>
      <c r="H17" s="79"/>
      <c r="I17" s="79"/>
    </row>
    <row r="18" spans="1:9" ht="30.75" customHeight="1">
      <c r="A18" s="4"/>
      <c r="B18" s="331" t="s">
        <v>219</v>
      </c>
      <c r="C18" s="331"/>
      <c r="D18" s="331"/>
      <c r="E18" s="331"/>
      <c r="F18" s="331"/>
      <c r="G18" s="331"/>
      <c r="H18" s="331"/>
      <c r="I18" s="331"/>
    </row>
    <row r="19" spans="1:9" ht="15.75" customHeight="1">
      <c r="A19" s="4"/>
      <c r="B19" s="79"/>
      <c r="C19" s="79"/>
      <c r="D19" s="79"/>
      <c r="E19" s="79"/>
      <c r="F19" s="79"/>
      <c r="G19" s="79"/>
      <c r="H19" s="79"/>
      <c r="I19" s="79"/>
    </row>
    <row r="20" spans="1:9" ht="15.75" customHeight="1" thickBot="1">
      <c r="A20" s="4"/>
      <c r="B20" s="83" t="s">
        <v>220</v>
      </c>
      <c r="C20" s="78"/>
      <c r="D20" s="78"/>
      <c r="E20" s="78"/>
      <c r="F20" s="84" t="s">
        <v>221</v>
      </c>
      <c r="G20" s="78"/>
      <c r="H20" s="85" t="s">
        <v>222</v>
      </c>
      <c r="I20" s="79"/>
    </row>
    <row r="21" spans="1:9" ht="15.75" customHeight="1">
      <c r="A21" s="4"/>
      <c r="B21" s="335" t="s">
        <v>223</v>
      </c>
      <c r="C21" s="336"/>
      <c r="D21" s="336"/>
      <c r="E21" s="336"/>
      <c r="F21" s="336"/>
      <c r="G21" s="337"/>
      <c r="H21" s="86">
        <v>40179</v>
      </c>
      <c r="I21" s="79"/>
    </row>
    <row r="22" spans="1:9" ht="15.75" customHeight="1">
      <c r="A22" s="4"/>
      <c r="B22" s="293" t="s">
        <v>224</v>
      </c>
      <c r="C22" s="294"/>
      <c r="D22" s="294"/>
      <c r="E22" s="294"/>
      <c r="F22" s="294"/>
      <c r="G22" s="295"/>
      <c r="H22" s="87">
        <v>40179</v>
      </c>
      <c r="I22" s="79"/>
    </row>
    <row r="23" spans="1:9" ht="15.75" customHeight="1">
      <c r="A23" s="4"/>
      <c r="B23" s="293" t="s">
        <v>225</v>
      </c>
      <c r="C23" s="294"/>
      <c r="D23" s="294"/>
      <c r="E23" s="294"/>
      <c r="F23" s="294"/>
      <c r="G23" s="295"/>
      <c r="H23" s="87">
        <v>40179</v>
      </c>
      <c r="I23" s="79"/>
    </row>
    <row r="24" spans="1:9" ht="15.75" customHeight="1">
      <c r="A24" s="4"/>
      <c r="B24" s="293" t="s">
        <v>226</v>
      </c>
      <c r="C24" s="294"/>
      <c r="D24" s="294"/>
      <c r="E24" s="294"/>
      <c r="F24" s="294"/>
      <c r="G24" s="295"/>
      <c r="H24" s="87">
        <v>40179</v>
      </c>
      <c r="I24" s="79"/>
    </row>
    <row r="25" spans="1:9" ht="15.75" customHeight="1">
      <c r="A25" s="4"/>
      <c r="B25" s="293" t="s">
        <v>227</v>
      </c>
      <c r="C25" s="294"/>
      <c r="D25" s="294"/>
      <c r="E25" s="294"/>
      <c r="F25" s="294"/>
      <c r="G25" s="295"/>
      <c r="H25" s="87">
        <v>40179</v>
      </c>
      <c r="I25" s="79"/>
    </row>
    <row r="26" spans="1:9" ht="15.75" customHeight="1">
      <c r="A26" s="4"/>
      <c r="B26" s="293" t="s">
        <v>228</v>
      </c>
      <c r="C26" s="294"/>
      <c r="D26" s="294"/>
      <c r="E26" s="294"/>
      <c r="F26" s="294"/>
      <c r="G26" s="295"/>
      <c r="H26" s="87">
        <v>40179</v>
      </c>
      <c r="I26" s="79"/>
    </row>
    <row r="27" spans="1:9" ht="15.75" customHeight="1">
      <c r="A27" s="4"/>
      <c r="B27" s="293" t="s">
        <v>229</v>
      </c>
      <c r="C27" s="294"/>
      <c r="D27" s="294"/>
      <c r="E27" s="294"/>
      <c r="F27" s="294"/>
      <c r="G27" s="295"/>
      <c r="H27" s="87">
        <v>40179</v>
      </c>
      <c r="I27" s="79"/>
    </row>
    <row r="28" spans="1:9" ht="15.75" customHeight="1">
      <c r="A28" s="4"/>
      <c r="B28" s="293" t="s">
        <v>230</v>
      </c>
      <c r="C28" s="294"/>
      <c r="D28" s="294"/>
      <c r="E28" s="294"/>
      <c r="F28" s="294"/>
      <c r="G28" s="295"/>
      <c r="H28" s="87">
        <v>40179</v>
      </c>
      <c r="I28" s="79"/>
    </row>
    <row r="29" spans="1:9" ht="15.75" customHeight="1">
      <c r="A29" s="4"/>
      <c r="B29" s="293" t="s">
        <v>231</v>
      </c>
      <c r="C29" s="294"/>
      <c r="D29" s="294"/>
      <c r="E29" s="294"/>
      <c r="F29" s="294"/>
      <c r="G29" s="295"/>
      <c r="H29" s="87">
        <v>40179</v>
      </c>
      <c r="I29" s="79"/>
    </row>
    <row r="30" spans="1:9" ht="15.75" customHeight="1">
      <c r="A30" s="4"/>
      <c r="B30" s="322" t="s">
        <v>232</v>
      </c>
      <c r="C30" s="323"/>
      <c r="D30" s="323"/>
      <c r="E30" s="323"/>
      <c r="F30" s="323"/>
      <c r="G30" s="324"/>
      <c r="H30" s="88">
        <v>40179</v>
      </c>
      <c r="I30" s="79"/>
    </row>
    <row r="31" spans="1:9" ht="15.75" customHeight="1">
      <c r="A31" s="4"/>
      <c r="B31" s="293" t="s">
        <v>233</v>
      </c>
      <c r="C31" s="294"/>
      <c r="D31" s="294"/>
      <c r="E31" s="294"/>
      <c r="F31" s="294"/>
      <c r="G31" s="295"/>
      <c r="H31" s="87">
        <v>40179</v>
      </c>
      <c r="I31" s="79"/>
    </row>
    <row r="32" spans="1:9" ht="15.75" customHeight="1">
      <c r="A32" s="4"/>
      <c r="B32" s="325" t="s">
        <v>234</v>
      </c>
      <c r="C32" s="326"/>
      <c r="D32" s="326"/>
      <c r="E32" s="326"/>
      <c r="F32" s="326"/>
      <c r="G32" s="327"/>
      <c r="H32" s="88">
        <v>40179</v>
      </c>
      <c r="I32" s="79"/>
    </row>
    <row r="33" spans="1:9" ht="15.75" customHeight="1">
      <c r="A33" s="4"/>
      <c r="B33" s="325" t="s">
        <v>235</v>
      </c>
      <c r="C33" s="326"/>
      <c r="D33" s="326"/>
      <c r="E33" s="326"/>
      <c r="F33" s="326"/>
      <c r="G33" s="327"/>
      <c r="H33" s="88">
        <v>40179</v>
      </c>
      <c r="I33" s="79"/>
    </row>
    <row r="34" spans="1:9" ht="15.75" customHeight="1">
      <c r="A34" s="4"/>
      <c r="B34" s="293" t="s">
        <v>236</v>
      </c>
      <c r="C34" s="294"/>
      <c r="D34" s="294"/>
      <c r="E34" s="294"/>
      <c r="F34" s="294"/>
      <c r="G34" s="295"/>
      <c r="H34" s="87">
        <v>40179</v>
      </c>
      <c r="I34" s="79"/>
    </row>
    <row r="35" spans="1:9" ht="15.75" customHeight="1">
      <c r="A35" s="4"/>
      <c r="B35" s="293" t="s">
        <v>237</v>
      </c>
      <c r="C35" s="294"/>
      <c r="D35" s="294"/>
      <c r="E35" s="294"/>
      <c r="F35" s="294"/>
      <c r="G35" s="295"/>
      <c r="H35" s="87">
        <v>40179</v>
      </c>
      <c r="I35" s="79"/>
    </row>
    <row r="36" spans="1:9" ht="15.75" customHeight="1">
      <c r="A36" s="4"/>
      <c r="B36" s="293" t="s">
        <v>238</v>
      </c>
      <c r="C36" s="294"/>
      <c r="D36" s="294"/>
      <c r="E36" s="294"/>
      <c r="F36" s="294"/>
      <c r="G36" s="295"/>
      <c r="H36" s="87">
        <v>40179</v>
      </c>
      <c r="I36" s="79"/>
    </row>
    <row r="37" spans="1:9" ht="15.75" customHeight="1">
      <c r="A37" s="4"/>
      <c r="B37" s="293" t="s">
        <v>239</v>
      </c>
      <c r="C37" s="294"/>
      <c r="D37" s="294"/>
      <c r="E37" s="294"/>
      <c r="F37" s="294"/>
      <c r="G37" s="295"/>
      <c r="H37" s="87">
        <v>40179</v>
      </c>
      <c r="I37" s="79"/>
    </row>
    <row r="38" spans="1:9" ht="15.75" customHeight="1">
      <c r="A38" s="4"/>
      <c r="B38" s="293" t="s">
        <v>240</v>
      </c>
      <c r="C38" s="294"/>
      <c r="D38" s="294"/>
      <c r="E38" s="294"/>
      <c r="F38" s="294"/>
      <c r="G38" s="295"/>
      <c r="H38" s="87">
        <v>40179</v>
      </c>
      <c r="I38" s="79"/>
    </row>
    <row r="39" spans="1:9" ht="15.75" customHeight="1" thickBot="1">
      <c r="A39" s="4"/>
      <c r="B39" s="338" t="s">
        <v>241</v>
      </c>
      <c r="C39" s="339"/>
      <c r="D39" s="339"/>
      <c r="E39" s="339"/>
      <c r="F39" s="339"/>
      <c r="G39" s="340"/>
      <c r="H39" s="89">
        <v>40179</v>
      </c>
      <c r="I39" s="79"/>
    </row>
    <row r="40" spans="1:9" ht="15.75" customHeight="1">
      <c r="A40" s="4"/>
      <c r="B40" s="81"/>
      <c r="C40" s="81"/>
      <c r="D40" s="81"/>
      <c r="E40" s="81"/>
      <c r="F40" s="81"/>
      <c r="G40" s="90"/>
      <c r="H40" s="91"/>
      <c r="I40" s="79"/>
    </row>
    <row r="41" spans="1:9" ht="15.75" customHeight="1">
      <c r="A41" s="4"/>
      <c r="B41" s="290" t="s">
        <v>242</v>
      </c>
      <c r="C41" s="290"/>
      <c r="D41" s="290"/>
      <c r="E41" s="290"/>
      <c r="F41" s="290"/>
      <c r="G41" s="290"/>
      <c r="H41" s="290"/>
      <c r="I41" s="290"/>
    </row>
    <row r="42" spans="1:9" ht="15.75" customHeight="1">
      <c r="A42" s="4"/>
      <c r="B42" s="290"/>
      <c r="C42" s="290"/>
      <c r="D42" s="290"/>
      <c r="E42" s="290"/>
      <c r="F42" s="290"/>
      <c r="G42" s="290"/>
      <c r="H42" s="290"/>
      <c r="I42" s="290"/>
    </row>
    <row r="43" spans="1:9" ht="15.75" customHeight="1">
      <c r="A43" s="4"/>
      <c r="B43" s="81"/>
      <c r="C43" s="81"/>
      <c r="D43" s="81"/>
      <c r="E43" s="81"/>
      <c r="F43" s="81"/>
      <c r="G43" s="90"/>
      <c r="H43" s="91"/>
      <c r="I43" s="79"/>
    </row>
    <row r="44" spans="1:9" ht="15.75" customHeight="1">
      <c r="A44" s="4"/>
      <c r="B44" s="341" t="s">
        <v>243</v>
      </c>
      <c r="C44" s="341"/>
      <c r="D44" s="341"/>
      <c r="E44" s="341"/>
      <c r="F44" s="341"/>
      <c r="G44" s="341"/>
      <c r="H44" s="341"/>
      <c r="I44" s="79"/>
    </row>
    <row r="45" spans="1:9" ht="15.75" customHeight="1">
      <c r="A45" s="4"/>
      <c r="B45" s="290" t="s">
        <v>244</v>
      </c>
      <c r="C45" s="290"/>
      <c r="D45" s="290"/>
      <c r="E45" s="290"/>
      <c r="F45" s="290"/>
      <c r="G45" s="290"/>
      <c r="H45" s="290"/>
      <c r="I45" s="290"/>
    </row>
    <row r="46" spans="1:9" ht="15.75" customHeight="1">
      <c r="A46" s="4"/>
      <c r="B46" s="290"/>
      <c r="C46" s="290"/>
      <c r="D46" s="290"/>
      <c r="E46" s="290"/>
      <c r="F46" s="290"/>
      <c r="G46" s="290"/>
      <c r="H46" s="290"/>
      <c r="I46" s="290"/>
    </row>
    <row r="47" spans="1:9" ht="15.75" customHeight="1">
      <c r="A47" s="4"/>
      <c r="B47" s="290"/>
      <c r="C47" s="290"/>
      <c r="D47" s="290"/>
      <c r="E47" s="290"/>
      <c r="F47" s="290"/>
      <c r="G47" s="290"/>
      <c r="H47" s="290"/>
      <c r="I47" s="290"/>
    </row>
    <row r="48" spans="1:9" ht="15.75" customHeight="1">
      <c r="A48" s="4"/>
      <c r="B48" s="290"/>
      <c r="C48" s="290"/>
      <c r="D48" s="290"/>
      <c r="E48" s="290"/>
      <c r="F48" s="290"/>
      <c r="G48" s="290"/>
      <c r="H48" s="290"/>
      <c r="I48" s="290"/>
    </row>
    <row r="49" spans="1:9" ht="15.75" customHeight="1">
      <c r="A49" s="4"/>
      <c r="B49" s="290"/>
      <c r="C49" s="290"/>
      <c r="D49" s="290"/>
      <c r="E49" s="290"/>
      <c r="F49" s="290"/>
      <c r="G49" s="290"/>
      <c r="H49" s="290"/>
      <c r="I49" s="290"/>
    </row>
    <row r="50" spans="1:9" ht="6" customHeight="1">
      <c r="A50" s="4"/>
      <c r="B50" s="290"/>
      <c r="C50" s="290"/>
      <c r="D50" s="290"/>
      <c r="E50" s="290"/>
      <c r="F50" s="290"/>
      <c r="G50" s="290"/>
      <c r="H50" s="290"/>
      <c r="I50" s="290"/>
    </row>
    <row r="51" spans="1:9" ht="15.75" customHeight="1">
      <c r="A51" s="4"/>
      <c r="B51" s="290" t="s">
        <v>245</v>
      </c>
      <c r="C51" s="290"/>
      <c r="D51" s="290"/>
      <c r="E51" s="290"/>
      <c r="F51" s="290"/>
      <c r="G51" s="290"/>
      <c r="H51" s="290"/>
      <c r="I51" s="79"/>
    </row>
    <row r="52" spans="1:9" ht="15.75" customHeight="1">
      <c r="A52" s="4"/>
      <c r="B52" s="290" t="s">
        <v>246</v>
      </c>
      <c r="C52" s="290"/>
      <c r="D52" s="290"/>
      <c r="E52" s="290"/>
      <c r="F52" s="290"/>
      <c r="G52" s="290"/>
      <c r="H52" s="290"/>
      <c r="I52" s="290"/>
    </row>
    <row r="53" spans="1:9" ht="15.75" customHeight="1">
      <c r="A53" s="4"/>
      <c r="B53" s="290"/>
      <c r="C53" s="290"/>
      <c r="D53" s="290"/>
      <c r="E53" s="290"/>
      <c r="F53" s="290"/>
      <c r="G53" s="290"/>
      <c r="H53" s="290"/>
      <c r="I53" s="290"/>
    </row>
    <row r="54" spans="1:9" ht="15.75" customHeight="1">
      <c r="A54" s="4"/>
      <c r="B54" s="290"/>
      <c r="C54" s="290"/>
      <c r="D54" s="290"/>
      <c r="E54" s="290"/>
      <c r="F54" s="290"/>
      <c r="G54" s="290"/>
      <c r="H54" s="290"/>
      <c r="I54" s="290"/>
    </row>
    <row r="55" spans="1:9" ht="15.75" customHeight="1">
      <c r="A55" s="4"/>
      <c r="B55" s="290"/>
      <c r="C55" s="290"/>
      <c r="D55" s="290"/>
      <c r="E55" s="290"/>
      <c r="F55" s="290"/>
      <c r="G55" s="290"/>
      <c r="H55" s="290"/>
      <c r="I55" s="290"/>
    </row>
    <row r="56" spans="1:9" ht="24.75" customHeight="1">
      <c r="A56" s="4"/>
      <c r="B56" s="290"/>
      <c r="C56" s="290"/>
      <c r="D56" s="290"/>
      <c r="E56" s="290"/>
      <c r="F56" s="290"/>
      <c r="G56" s="290"/>
      <c r="H56" s="290"/>
      <c r="I56" s="290"/>
    </row>
    <row r="57" spans="1:9" ht="15.75" customHeight="1">
      <c r="A57" s="4"/>
      <c r="B57" s="81"/>
      <c r="C57" s="81"/>
      <c r="D57" s="81"/>
      <c r="E57" s="81"/>
      <c r="F57" s="81"/>
      <c r="G57" s="81"/>
      <c r="H57" s="81"/>
      <c r="I57" s="79"/>
    </row>
    <row r="58" spans="1:9" ht="15.75" customHeight="1">
      <c r="A58" s="4"/>
      <c r="B58" s="93" t="s">
        <v>247</v>
      </c>
      <c r="I58" s="79"/>
    </row>
    <row r="59" spans="1:9" ht="15.75" customHeight="1">
      <c r="A59" s="4"/>
      <c r="B59" s="342" t="s">
        <v>248</v>
      </c>
      <c r="C59" s="343"/>
      <c r="D59" s="343"/>
      <c r="E59" s="343"/>
      <c r="F59" s="343"/>
      <c r="G59" s="343"/>
      <c r="H59" s="343"/>
      <c r="I59" s="343"/>
    </row>
    <row r="60" spans="1:9" ht="15.75" customHeight="1">
      <c r="A60" s="4"/>
      <c r="B60" s="343"/>
      <c r="C60" s="343"/>
      <c r="D60" s="343"/>
      <c r="E60" s="343"/>
      <c r="F60" s="343"/>
      <c r="G60" s="343"/>
      <c r="H60" s="343"/>
      <c r="I60" s="343"/>
    </row>
    <row r="61" spans="1:9" ht="15.75" customHeight="1">
      <c r="A61" s="4"/>
      <c r="B61" s="343"/>
      <c r="C61" s="343"/>
      <c r="D61" s="343"/>
      <c r="E61" s="343"/>
      <c r="F61" s="343"/>
      <c r="G61" s="343"/>
      <c r="H61" s="343"/>
      <c r="I61" s="343"/>
    </row>
    <row r="62" spans="1:9" ht="15.75" customHeight="1" thickBot="1">
      <c r="A62" s="4"/>
      <c r="B62" s="83" t="s">
        <v>249</v>
      </c>
      <c r="C62" s="83"/>
      <c r="D62" s="83"/>
      <c r="E62" s="83"/>
      <c r="F62" s="83"/>
      <c r="G62" s="83"/>
      <c r="H62" s="83"/>
      <c r="I62" s="83"/>
    </row>
    <row r="63" spans="1:6" ht="15.75" customHeight="1">
      <c r="A63" s="4"/>
      <c r="B63" s="93"/>
      <c r="F63" s="94" t="s">
        <v>250</v>
      </c>
    </row>
    <row r="64" spans="1:6" ht="15.75" customHeight="1">
      <c r="A64" s="4"/>
      <c r="B64" s="93"/>
      <c r="F64" s="95" t="s">
        <v>251</v>
      </c>
    </row>
    <row r="65" spans="1:6" ht="15.75" customHeight="1" thickBot="1">
      <c r="A65" s="4"/>
      <c r="B65" s="93"/>
      <c r="F65" s="96" t="s">
        <v>252</v>
      </c>
    </row>
    <row r="66" spans="1:6" ht="15.75" customHeight="1" thickBot="1">
      <c r="A66" s="4"/>
      <c r="B66" s="97" t="s">
        <v>253</v>
      </c>
      <c r="C66" s="98"/>
      <c r="D66" s="98"/>
      <c r="E66" s="98"/>
      <c r="F66" s="99">
        <v>60408</v>
      </c>
    </row>
    <row r="67" spans="1:6" ht="15.75" customHeight="1">
      <c r="A67" s="4"/>
      <c r="B67" s="100" t="s">
        <v>254</v>
      </c>
      <c r="C67" s="101"/>
      <c r="D67" s="101"/>
      <c r="E67" s="101"/>
      <c r="F67" s="102"/>
    </row>
    <row r="68" spans="1:6" ht="15.75" customHeight="1" thickBot="1">
      <c r="A68" s="4"/>
      <c r="B68" s="103" t="s">
        <v>255</v>
      </c>
      <c r="C68" s="104"/>
      <c r="D68" s="104"/>
      <c r="E68" s="104"/>
      <c r="F68" s="105">
        <v>-9</v>
      </c>
    </row>
    <row r="69" spans="1:6" ht="15.75" customHeight="1" thickBot="1">
      <c r="A69" s="4"/>
      <c r="B69" s="97" t="s">
        <v>256</v>
      </c>
      <c r="C69" s="98"/>
      <c r="D69" s="98"/>
      <c r="E69" s="98"/>
      <c r="F69" s="99">
        <f>SUM(F66:F68)</f>
        <v>60399</v>
      </c>
    </row>
    <row r="70" spans="1:9" ht="15.75" customHeight="1">
      <c r="A70" s="4"/>
      <c r="B70" s="78"/>
      <c r="I70" s="79"/>
    </row>
    <row r="71" spans="1:9" ht="15.75" customHeight="1">
      <c r="A71" s="4"/>
      <c r="B71" s="341" t="s">
        <v>257</v>
      </c>
      <c r="C71" s="341"/>
      <c r="D71" s="341"/>
      <c r="E71" s="341"/>
      <c r="F71" s="341"/>
      <c r="G71" s="341"/>
      <c r="H71" s="341"/>
      <c r="I71" s="79"/>
    </row>
    <row r="72" spans="1:9" ht="15.75" customHeight="1">
      <c r="A72" s="4"/>
      <c r="B72" s="290" t="s">
        <v>317</v>
      </c>
      <c r="C72" s="290"/>
      <c r="D72" s="290"/>
      <c r="E72" s="290"/>
      <c r="F72" s="290"/>
      <c r="G72" s="290"/>
      <c r="H72" s="290"/>
      <c r="I72" s="290"/>
    </row>
    <row r="73" spans="1:9" ht="15.75" customHeight="1">
      <c r="A73" s="4"/>
      <c r="B73" s="290"/>
      <c r="C73" s="290"/>
      <c r="D73" s="290"/>
      <c r="E73" s="290"/>
      <c r="F73" s="290"/>
      <c r="G73" s="290"/>
      <c r="H73" s="290"/>
      <c r="I73" s="290"/>
    </row>
    <row r="74" spans="1:9" ht="15.75" customHeight="1">
      <c r="A74" s="4"/>
      <c r="B74" s="290"/>
      <c r="C74" s="290"/>
      <c r="D74" s="290"/>
      <c r="E74" s="290"/>
      <c r="F74" s="290"/>
      <c r="G74" s="290"/>
      <c r="H74" s="290"/>
      <c r="I74" s="290"/>
    </row>
    <row r="75" spans="1:9" ht="15.75" customHeight="1">
      <c r="A75" s="4"/>
      <c r="B75" s="290"/>
      <c r="C75" s="290"/>
      <c r="D75" s="290"/>
      <c r="E75" s="290"/>
      <c r="F75" s="290"/>
      <c r="G75" s="290"/>
      <c r="H75" s="290"/>
      <c r="I75" s="290"/>
    </row>
    <row r="76" spans="1:9" ht="15.75" customHeight="1">
      <c r="A76" s="4"/>
      <c r="B76" s="81"/>
      <c r="C76" s="92"/>
      <c r="D76" s="92"/>
      <c r="E76" s="92"/>
      <c r="F76" s="92"/>
      <c r="G76" s="92"/>
      <c r="H76" s="92"/>
      <c r="I76" s="79"/>
    </row>
    <row r="77" spans="1:9" ht="15.75" customHeight="1">
      <c r="A77" s="4"/>
      <c r="B77" s="290" t="s">
        <v>258</v>
      </c>
      <c r="C77" s="290"/>
      <c r="D77" s="290"/>
      <c r="E77" s="290"/>
      <c r="F77" s="290"/>
      <c r="G77" s="290"/>
      <c r="H77" s="290"/>
      <c r="I77" s="290"/>
    </row>
    <row r="78" spans="1:9" ht="15.75" customHeight="1">
      <c r="A78" s="4"/>
      <c r="B78" s="290"/>
      <c r="C78" s="290"/>
      <c r="D78" s="290"/>
      <c r="E78" s="290"/>
      <c r="F78" s="290"/>
      <c r="G78" s="290"/>
      <c r="H78" s="290"/>
      <c r="I78" s="290"/>
    </row>
    <row r="79" spans="1:9" ht="15.75" customHeight="1">
      <c r="A79" s="4"/>
      <c r="B79" s="290"/>
      <c r="C79" s="290"/>
      <c r="D79" s="290"/>
      <c r="E79" s="290"/>
      <c r="F79" s="290"/>
      <c r="G79" s="290"/>
      <c r="H79" s="290"/>
      <c r="I79" s="290"/>
    </row>
    <row r="80" spans="1:9" ht="15.75" customHeight="1">
      <c r="A80" s="4"/>
      <c r="B80" s="79"/>
      <c r="C80" s="79"/>
      <c r="D80" s="79"/>
      <c r="E80" s="79"/>
      <c r="F80" s="79"/>
      <c r="G80" s="79"/>
      <c r="H80" s="91"/>
      <c r="I80" s="79"/>
    </row>
    <row r="81" spans="1:9" ht="15.75" customHeight="1" thickBot="1">
      <c r="A81" s="4"/>
      <c r="B81" s="331" t="s">
        <v>259</v>
      </c>
      <c r="C81" s="331"/>
      <c r="D81" s="331"/>
      <c r="E81" s="331"/>
      <c r="F81" s="331"/>
      <c r="G81" s="331"/>
      <c r="H81" s="91"/>
      <c r="I81" s="79"/>
    </row>
    <row r="82" spans="1:9" ht="15.75" customHeight="1">
      <c r="A82" s="4"/>
      <c r="B82" s="319" t="s">
        <v>260</v>
      </c>
      <c r="C82" s="320"/>
      <c r="D82" s="320"/>
      <c r="E82" s="320"/>
      <c r="F82" s="320"/>
      <c r="G82" s="321"/>
      <c r="H82" s="86">
        <v>40360</v>
      </c>
      <c r="I82" s="79"/>
    </row>
    <row r="83" spans="1:9" ht="15.75" customHeight="1">
      <c r="A83" s="4"/>
      <c r="B83" s="293" t="s">
        <v>261</v>
      </c>
      <c r="C83" s="294"/>
      <c r="D83" s="294"/>
      <c r="E83" s="294"/>
      <c r="F83" s="294"/>
      <c r="G83" s="295"/>
      <c r="H83" s="106">
        <v>40360</v>
      </c>
      <c r="I83" s="79"/>
    </row>
    <row r="84" spans="1:9" ht="15.75" customHeight="1" thickBot="1">
      <c r="A84" s="4"/>
      <c r="B84" s="338" t="s">
        <v>262</v>
      </c>
      <c r="C84" s="339"/>
      <c r="D84" s="339"/>
      <c r="E84" s="339"/>
      <c r="F84" s="339"/>
      <c r="G84" s="340"/>
      <c r="H84" s="89">
        <v>40360</v>
      </c>
      <c r="I84" s="79"/>
    </row>
    <row r="85" spans="1:9" ht="15.75" customHeight="1">
      <c r="A85" s="4"/>
      <c r="B85" s="79"/>
      <c r="C85" s="79"/>
      <c r="D85" s="79"/>
      <c r="E85" s="79"/>
      <c r="F85" s="79"/>
      <c r="G85" s="79"/>
      <c r="H85" s="79"/>
      <c r="I85" s="79"/>
    </row>
    <row r="86" spans="1:9" ht="51.75" customHeight="1">
      <c r="A86" s="4"/>
      <c r="B86" s="331" t="s">
        <v>263</v>
      </c>
      <c r="C86" s="331"/>
      <c r="D86" s="331"/>
      <c r="E86" s="331"/>
      <c r="F86" s="331"/>
      <c r="G86" s="331"/>
      <c r="H86" s="331"/>
      <c r="I86" s="331"/>
    </row>
    <row r="87" spans="1:9" ht="15.75">
      <c r="A87" s="1"/>
      <c r="B87" s="5"/>
      <c r="C87" s="6"/>
      <c r="D87" s="6"/>
      <c r="E87" s="6"/>
      <c r="F87" s="6"/>
      <c r="G87" s="6"/>
      <c r="H87" s="6"/>
      <c r="I87" s="78"/>
    </row>
    <row r="88" spans="1:9" ht="15.75">
      <c r="A88" s="1" t="s">
        <v>3</v>
      </c>
      <c r="B88" s="302" t="s">
        <v>4</v>
      </c>
      <c r="C88" s="302"/>
      <c r="D88" s="302"/>
      <c r="E88" s="302"/>
      <c r="F88" s="302"/>
      <c r="G88" s="302"/>
      <c r="H88" s="302"/>
      <c r="I88" s="78"/>
    </row>
    <row r="89" spans="1:9" ht="15.75">
      <c r="A89" s="1"/>
      <c r="B89" s="330" t="s">
        <v>5</v>
      </c>
      <c r="C89" s="330"/>
      <c r="D89" s="330"/>
      <c r="E89" s="330"/>
      <c r="F89" s="330"/>
      <c r="G89" s="330"/>
      <c r="H89" s="330"/>
      <c r="I89" s="78"/>
    </row>
    <row r="90" spans="1:9" ht="15.75">
      <c r="A90" s="1"/>
      <c r="B90" s="6"/>
      <c r="C90" s="6"/>
      <c r="D90" s="6"/>
      <c r="E90" s="6"/>
      <c r="F90" s="6"/>
      <c r="G90" s="6"/>
      <c r="H90" s="6"/>
      <c r="I90" s="78"/>
    </row>
    <row r="91" spans="1:9" ht="15.75">
      <c r="A91" s="1"/>
      <c r="B91" s="6"/>
      <c r="C91" s="6"/>
      <c r="D91" s="6"/>
      <c r="E91" s="6"/>
      <c r="F91" s="6"/>
      <c r="G91" s="6"/>
      <c r="H91" s="6"/>
      <c r="I91" s="78"/>
    </row>
    <row r="92" spans="1:9" ht="15.75">
      <c r="A92" s="1" t="s">
        <v>6</v>
      </c>
      <c r="B92" s="302" t="s">
        <v>7</v>
      </c>
      <c r="C92" s="286"/>
      <c r="D92" s="286"/>
      <c r="E92" s="286"/>
      <c r="F92" s="286"/>
      <c r="G92" s="286"/>
      <c r="H92" s="286"/>
      <c r="I92" s="78"/>
    </row>
    <row r="93" spans="1:9" ht="35.25" customHeight="1">
      <c r="A93" s="1"/>
      <c r="B93" s="301" t="s">
        <v>264</v>
      </c>
      <c r="C93" s="301"/>
      <c r="D93" s="301"/>
      <c r="E93" s="301"/>
      <c r="F93" s="301"/>
      <c r="G93" s="301"/>
      <c r="H93" s="301"/>
      <c r="I93" s="301"/>
    </row>
    <row r="94" spans="1:9" ht="14.25" customHeight="1">
      <c r="A94" s="1"/>
      <c r="B94" s="5"/>
      <c r="C94" s="6"/>
      <c r="D94" s="6"/>
      <c r="E94" s="6"/>
      <c r="F94" s="6"/>
      <c r="G94" s="6"/>
      <c r="H94" s="6"/>
      <c r="I94" s="78"/>
    </row>
    <row r="95" spans="1:9" ht="15.75">
      <c r="A95" s="1" t="s">
        <v>8</v>
      </c>
      <c r="B95" s="302" t="s">
        <v>265</v>
      </c>
      <c r="C95" s="286"/>
      <c r="D95" s="286"/>
      <c r="E95" s="286"/>
      <c r="F95" s="286"/>
      <c r="G95" s="286"/>
      <c r="H95" s="286"/>
      <c r="I95" s="78"/>
    </row>
    <row r="96" spans="1:9" ht="21" customHeight="1">
      <c r="A96" s="7"/>
      <c r="B96" s="301" t="s">
        <v>266</v>
      </c>
      <c r="C96" s="286"/>
      <c r="D96" s="286"/>
      <c r="E96" s="286"/>
      <c r="F96" s="286"/>
      <c r="G96" s="286"/>
      <c r="H96" s="286"/>
      <c r="I96" s="78"/>
    </row>
    <row r="97" spans="1:9" ht="15.75">
      <c r="A97" s="1"/>
      <c r="B97" s="5"/>
      <c r="C97" s="301"/>
      <c r="D97" s="301"/>
      <c r="E97" s="301"/>
      <c r="F97" s="301"/>
      <c r="G97" s="301"/>
      <c r="H97" s="301"/>
      <c r="I97" s="78"/>
    </row>
    <row r="98" spans="1:9" ht="15.75">
      <c r="A98" s="1"/>
      <c r="B98" s="5"/>
      <c r="C98" s="6"/>
      <c r="D98" s="6"/>
      <c r="E98" s="6"/>
      <c r="F98" s="6"/>
      <c r="G98" s="6"/>
      <c r="H98" s="6"/>
      <c r="I98" s="78"/>
    </row>
    <row r="99" spans="1:9" ht="15.75">
      <c r="A99" s="1" t="s">
        <v>9</v>
      </c>
      <c r="B99" s="302" t="s">
        <v>10</v>
      </c>
      <c r="C99" s="286"/>
      <c r="D99" s="286"/>
      <c r="E99" s="286"/>
      <c r="F99" s="286"/>
      <c r="G99" s="286"/>
      <c r="H99" s="286"/>
      <c r="I99" s="78"/>
    </row>
    <row r="100" spans="1:9" ht="33.75" customHeight="1">
      <c r="A100" s="7"/>
      <c r="B100" s="301" t="s">
        <v>267</v>
      </c>
      <c r="C100" s="301"/>
      <c r="D100" s="301"/>
      <c r="E100" s="301"/>
      <c r="F100" s="301"/>
      <c r="G100" s="301"/>
      <c r="H100" s="301"/>
      <c r="I100" s="301"/>
    </row>
    <row r="101" spans="1:9" ht="15.75" customHeight="1">
      <c r="A101" s="7"/>
      <c r="B101" s="3"/>
      <c r="C101" s="3"/>
      <c r="D101" s="3"/>
      <c r="E101" s="3"/>
      <c r="F101" s="3"/>
      <c r="G101" s="3"/>
      <c r="H101" s="3"/>
      <c r="I101" s="78"/>
    </row>
    <row r="102" spans="1:9" ht="15.75" customHeight="1">
      <c r="A102" s="7"/>
      <c r="B102" s="3"/>
      <c r="C102" s="3"/>
      <c r="D102" s="3"/>
      <c r="E102" s="3"/>
      <c r="F102" s="3"/>
      <c r="G102" s="3"/>
      <c r="H102" s="3"/>
      <c r="I102" s="78"/>
    </row>
    <row r="103" spans="1:9" ht="15.75">
      <c r="A103" s="1" t="s">
        <v>11</v>
      </c>
      <c r="B103" s="344" t="s">
        <v>12</v>
      </c>
      <c r="C103" s="345"/>
      <c r="D103" s="345"/>
      <c r="E103" s="345"/>
      <c r="F103" s="345"/>
      <c r="G103" s="345"/>
      <c r="H103" s="345"/>
      <c r="I103" s="78"/>
    </row>
    <row r="104" spans="1:9" ht="15.75" customHeight="1">
      <c r="A104" s="1"/>
      <c r="B104" s="342" t="s">
        <v>268</v>
      </c>
      <c r="C104" s="342"/>
      <c r="D104" s="342"/>
      <c r="E104" s="342"/>
      <c r="F104" s="342"/>
      <c r="G104" s="342"/>
      <c r="H104" s="342"/>
      <c r="I104" s="342"/>
    </row>
    <row r="105" spans="1:9" ht="21.75" customHeight="1">
      <c r="A105" s="1"/>
      <c r="B105" s="342"/>
      <c r="C105" s="342"/>
      <c r="D105" s="342"/>
      <c r="E105" s="342"/>
      <c r="F105" s="342"/>
      <c r="G105" s="342"/>
      <c r="H105" s="342"/>
      <c r="I105" s="342"/>
    </row>
    <row r="106" spans="1:9" ht="20.25" customHeight="1">
      <c r="A106" s="1"/>
      <c r="B106" s="26"/>
      <c r="C106" s="27"/>
      <c r="D106" s="28"/>
      <c r="E106" s="29"/>
      <c r="F106" s="29"/>
      <c r="G106" s="3"/>
      <c r="H106" s="3"/>
      <c r="I106" s="78"/>
    </row>
    <row r="107" spans="1:9" ht="15.75">
      <c r="A107" s="1" t="s">
        <v>13</v>
      </c>
      <c r="B107" s="302" t="s">
        <v>119</v>
      </c>
      <c r="C107" s="302"/>
      <c r="D107" s="302"/>
      <c r="E107" s="302"/>
      <c r="F107" s="302"/>
      <c r="G107" s="302"/>
      <c r="H107" s="302"/>
      <c r="I107" s="78"/>
    </row>
    <row r="108" spans="1:9" ht="69" customHeight="1">
      <c r="A108" s="4"/>
      <c r="B108" s="301" t="s">
        <v>289</v>
      </c>
      <c r="C108" s="301"/>
      <c r="D108" s="301"/>
      <c r="E108" s="301"/>
      <c r="F108" s="301"/>
      <c r="G108" s="301"/>
      <c r="H108" s="301"/>
      <c r="I108" s="301"/>
    </row>
    <row r="109" spans="1:9" ht="13.5" customHeight="1">
      <c r="A109" s="1"/>
      <c r="B109" s="301"/>
      <c r="C109" s="301"/>
      <c r="D109" s="301"/>
      <c r="E109" s="301"/>
      <c r="F109" s="301"/>
      <c r="G109" s="301"/>
      <c r="H109" s="301"/>
      <c r="I109" s="301"/>
    </row>
    <row r="110" spans="1:9" ht="15.75">
      <c r="A110" s="1" t="s">
        <v>14</v>
      </c>
      <c r="B110" s="302" t="s">
        <v>15</v>
      </c>
      <c r="C110" s="286"/>
      <c r="D110" s="286"/>
      <c r="E110" s="286"/>
      <c r="F110" s="286"/>
      <c r="G110" s="286"/>
      <c r="H110" s="286"/>
      <c r="I110" s="78"/>
    </row>
    <row r="111" spans="1:11" ht="15.75">
      <c r="A111" s="1"/>
      <c r="B111" s="10"/>
      <c r="C111" s="10"/>
      <c r="D111" s="287" t="s">
        <v>269</v>
      </c>
      <c r="E111" s="287"/>
      <c r="F111" s="287"/>
      <c r="G111" s="287"/>
      <c r="H111" s="288"/>
      <c r="I111" s="288"/>
      <c r="J111" s="288"/>
      <c r="K111" s="288"/>
    </row>
    <row r="112" spans="1:11" ht="15.75">
      <c r="A112" s="1"/>
      <c r="B112" s="6"/>
      <c r="C112" s="6"/>
      <c r="D112" s="346">
        <v>40543</v>
      </c>
      <c r="E112" s="346"/>
      <c r="F112" s="346">
        <v>40543</v>
      </c>
      <c r="G112" s="346"/>
      <c r="H112" s="347"/>
      <c r="I112" s="347"/>
      <c r="J112" s="347"/>
      <c r="K112" s="347"/>
    </row>
    <row r="113" spans="1:11" ht="15.75">
      <c r="A113" s="1"/>
      <c r="B113" s="6"/>
      <c r="C113" s="6"/>
      <c r="D113" s="346" t="s">
        <v>108</v>
      </c>
      <c r="E113" s="346"/>
      <c r="F113" s="346" t="s">
        <v>108</v>
      </c>
      <c r="G113" s="346"/>
      <c r="H113" s="347"/>
      <c r="I113" s="347"/>
      <c r="J113" s="347"/>
      <c r="K113" s="347"/>
    </row>
    <row r="114" spans="1:11" ht="15.75" customHeight="1">
      <c r="A114" s="1"/>
      <c r="B114" s="294" t="s">
        <v>270</v>
      </c>
      <c r="C114" s="294"/>
      <c r="D114" s="261" t="s">
        <v>271</v>
      </c>
      <c r="E114" s="261" t="s">
        <v>113</v>
      </c>
      <c r="F114" s="261" t="s">
        <v>271</v>
      </c>
      <c r="G114" s="261" t="s">
        <v>113</v>
      </c>
      <c r="H114" s="107"/>
      <c r="I114" s="107"/>
      <c r="J114" s="107"/>
      <c r="K114" s="107"/>
    </row>
    <row r="115" spans="1:11" ht="15.75" customHeight="1">
      <c r="A115" s="1"/>
      <c r="B115" s="294" t="s">
        <v>272</v>
      </c>
      <c r="C115" s="294"/>
      <c r="D115" s="262">
        <v>27834</v>
      </c>
      <c r="E115" s="262">
        <v>14490</v>
      </c>
      <c r="F115" s="262">
        <v>119392</v>
      </c>
      <c r="G115" s="262">
        <v>55424</v>
      </c>
      <c r="H115" s="80"/>
      <c r="I115" s="80"/>
      <c r="J115" s="80"/>
      <c r="K115" s="80"/>
    </row>
    <row r="116" spans="1:11" ht="15.75">
      <c r="A116" s="1"/>
      <c r="B116" s="294" t="s">
        <v>273</v>
      </c>
      <c r="C116" s="294"/>
      <c r="D116" s="262">
        <v>4361</v>
      </c>
      <c r="E116" s="262">
        <v>1586</v>
      </c>
      <c r="F116" s="262">
        <v>12045</v>
      </c>
      <c r="G116" s="262">
        <v>4073</v>
      </c>
      <c r="H116" s="80"/>
      <c r="I116" s="80"/>
      <c r="J116" s="80"/>
      <c r="K116" s="80"/>
    </row>
    <row r="117" spans="1:11" ht="16.5" thickBot="1">
      <c r="A117" s="1"/>
      <c r="B117" s="78"/>
      <c r="C117" s="78"/>
      <c r="D117" s="263">
        <f>SUM(D115:D116)</f>
        <v>32195</v>
      </c>
      <c r="E117" s="263">
        <f>SUM(E115:E116)</f>
        <v>16076</v>
      </c>
      <c r="F117" s="263">
        <f>SUM(F115:F116)</f>
        <v>131437</v>
      </c>
      <c r="G117" s="263">
        <f>SUM(G115:G116)</f>
        <v>59497</v>
      </c>
      <c r="H117" s="108"/>
      <c r="I117" s="108"/>
      <c r="J117" s="108"/>
      <c r="K117" s="108"/>
    </row>
    <row r="118" spans="1:9" ht="16.5" thickTop="1">
      <c r="A118" s="1"/>
      <c r="B118" s="109"/>
      <c r="C118" s="109"/>
      <c r="D118" s="109"/>
      <c r="E118" s="109"/>
      <c r="F118" s="110"/>
      <c r="G118" s="110"/>
      <c r="H118" s="110"/>
      <c r="I118" s="110"/>
    </row>
    <row r="119" spans="1:9" ht="15.75">
      <c r="A119" s="1"/>
      <c r="B119" s="34"/>
      <c r="C119" s="10"/>
      <c r="D119" s="10"/>
      <c r="E119" s="10"/>
      <c r="F119" s="10"/>
      <c r="G119" s="10"/>
      <c r="H119" s="10"/>
      <c r="I119" s="78"/>
    </row>
    <row r="120" spans="1:9" ht="15.75">
      <c r="A120" s="111"/>
      <c r="B120" s="78"/>
      <c r="C120" s="78"/>
      <c r="D120" s="78"/>
      <c r="E120" s="78"/>
      <c r="F120" s="78"/>
      <c r="G120" s="78"/>
      <c r="H120" s="78"/>
      <c r="I120" s="78"/>
    </row>
    <row r="121" spans="1:9" ht="15.75">
      <c r="A121" s="1" t="s">
        <v>18</v>
      </c>
      <c r="B121" s="302" t="s">
        <v>57</v>
      </c>
      <c r="C121" s="302"/>
      <c r="D121" s="302"/>
      <c r="E121" s="302"/>
      <c r="F121" s="302"/>
      <c r="G121" s="302"/>
      <c r="H121" s="302"/>
      <c r="I121" s="78"/>
    </row>
    <row r="122" spans="1:9" ht="37.5" customHeight="1">
      <c r="A122" s="78"/>
      <c r="B122" s="301" t="s">
        <v>290</v>
      </c>
      <c r="C122" s="301"/>
      <c r="D122" s="301"/>
      <c r="E122" s="301"/>
      <c r="F122" s="301"/>
      <c r="G122" s="301"/>
      <c r="H122" s="301"/>
      <c r="I122" s="301"/>
    </row>
    <row r="123" spans="1:9" ht="15.75">
      <c r="A123" s="111"/>
      <c r="B123" s="78"/>
      <c r="C123" s="78"/>
      <c r="D123" s="78"/>
      <c r="E123" s="78"/>
      <c r="F123" s="78"/>
      <c r="G123" s="78"/>
      <c r="H123" s="78"/>
      <c r="I123" s="78"/>
    </row>
    <row r="124" spans="1:9" ht="12.75" customHeight="1">
      <c r="A124" s="1"/>
      <c r="B124" s="5"/>
      <c r="C124" s="6"/>
      <c r="D124" s="6"/>
      <c r="E124" s="6"/>
      <c r="F124" s="6"/>
      <c r="G124" s="6"/>
      <c r="H124" s="6"/>
      <c r="I124" s="78"/>
    </row>
    <row r="125" spans="1:9" ht="15.75">
      <c r="A125" s="1" t="s">
        <v>19</v>
      </c>
      <c r="B125" s="302" t="s">
        <v>164</v>
      </c>
      <c r="C125" s="302"/>
      <c r="D125" s="302"/>
      <c r="E125" s="302"/>
      <c r="F125" s="302"/>
      <c r="G125" s="302"/>
      <c r="H125" s="302"/>
      <c r="I125" s="78"/>
    </row>
    <row r="126" spans="1:9" ht="49.5" customHeight="1">
      <c r="A126" s="1"/>
      <c r="B126" s="301" t="s">
        <v>291</v>
      </c>
      <c r="C126" s="301"/>
      <c r="D126" s="301"/>
      <c r="E126" s="301"/>
      <c r="F126" s="301"/>
      <c r="G126" s="301"/>
      <c r="H126" s="301"/>
      <c r="I126" s="301"/>
    </row>
    <row r="127" spans="1:9" ht="13.5" customHeight="1">
      <c r="A127" s="1"/>
      <c r="B127" s="3"/>
      <c r="C127" s="3"/>
      <c r="D127" s="3"/>
      <c r="E127" s="3"/>
      <c r="F127" s="3"/>
      <c r="G127" s="3"/>
      <c r="H127" s="3"/>
      <c r="I127" s="78"/>
    </row>
    <row r="128" spans="1:9" ht="15.75">
      <c r="A128" s="1" t="s">
        <v>20</v>
      </c>
      <c r="B128" s="302" t="s">
        <v>101</v>
      </c>
      <c r="C128" s="302"/>
      <c r="D128" s="302"/>
      <c r="E128" s="302"/>
      <c r="F128" s="302"/>
      <c r="G128" s="302"/>
      <c r="H128" s="302"/>
      <c r="I128" s="78"/>
    </row>
    <row r="129" spans="1:9" ht="17.25" customHeight="1">
      <c r="A129" s="1"/>
      <c r="B129" s="348" t="s">
        <v>158</v>
      </c>
      <c r="C129" s="348"/>
      <c r="D129" s="348"/>
      <c r="E129" s="348"/>
      <c r="F129" s="348"/>
      <c r="G129" s="348"/>
      <c r="H129" s="348"/>
      <c r="I129" s="78"/>
    </row>
    <row r="130" spans="1:9" ht="15.75">
      <c r="A130" s="1"/>
      <c r="B130" s="6"/>
      <c r="C130" s="6"/>
      <c r="D130" s="6"/>
      <c r="E130" s="6"/>
      <c r="F130" s="6"/>
      <c r="G130" s="6"/>
      <c r="H130" s="6"/>
      <c r="I130" s="78"/>
    </row>
    <row r="131" spans="1:9" ht="15.75">
      <c r="A131" s="1"/>
      <c r="B131" s="6"/>
      <c r="C131" s="6"/>
      <c r="D131" s="6"/>
      <c r="E131" s="6"/>
      <c r="F131" s="6"/>
      <c r="G131" s="6"/>
      <c r="H131" s="6"/>
      <c r="I131" s="78"/>
    </row>
    <row r="132" spans="1:9" ht="16.5" customHeight="1">
      <c r="A132" s="1" t="s">
        <v>21</v>
      </c>
      <c r="B132" s="302" t="s">
        <v>106</v>
      </c>
      <c r="C132" s="302"/>
      <c r="D132" s="302"/>
      <c r="E132" s="6"/>
      <c r="F132" s="6"/>
      <c r="G132" s="30"/>
      <c r="H132" s="6"/>
      <c r="I132" s="78"/>
    </row>
    <row r="133" spans="1:9" ht="16.5" customHeight="1">
      <c r="A133" s="1"/>
      <c r="B133" s="301" t="s">
        <v>292</v>
      </c>
      <c r="C133" s="301"/>
      <c r="D133" s="301"/>
      <c r="E133" s="301"/>
      <c r="F133" s="301"/>
      <c r="G133" s="301"/>
      <c r="H133" s="301"/>
      <c r="I133" s="78"/>
    </row>
    <row r="134" spans="1:9" ht="9.75" customHeight="1">
      <c r="A134" s="1"/>
      <c r="B134" s="6"/>
      <c r="C134" s="6"/>
      <c r="D134" s="6"/>
      <c r="E134" s="6"/>
      <c r="F134" s="6"/>
      <c r="G134" s="30"/>
      <c r="H134" s="6"/>
      <c r="I134" s="78"/>
    </row>
    <row r="135" spans="1:9" ht="9.75" customHeight="1">
      <c r="A135" s="1"/>
      <c r="B135" s="6"/>
      <c r="C135" s="6"/>
      <c r="D135" s="6"/>
      <c r="E135" s="6"/>
      <c r="F135" s="6"/>
      <c r="G135" s="30"/>
      <c r="H135" s="6"/>
      <c r="I135" s="78"/>
    </row>
    <row r="136" spans="1:9" ht="16.5" customHeight="1">
      <c r="A136" s="1"/>
      <c r="B136" s="6"/>
      <c r="C136" s="6"/>
      <c r="D136" s="6"/>
      <c r="E136" s="6"/>
      <c r="F136" s="6"/>
      <c r="G136" s="48" t="s">
        <v>108</v>
      </c>
      <c r="H136" s="6"/>
      <c r="I136" s="78"/>
    </row>
    <row r="137" spans="1:9" ht="48" customHeight="1">
      <c r="A137" s="4" t="s">
        <v>79</v>
      </c>
      <c r="B137" s="301" t="s">
        <v>185</v>
      </c>
      <c r="C137" s="301"/>
      <c r="D137" s="301"/>
      <c r="E137" s="301"/>
      <c r="F137" s="6"/>
      <c r="G137" s="30"/>
      <c r="H137" s="6"/>
      <c r="I137" s="78"/>
    </row>
    <row r="138" spans="1:9" ht="16.5" customHeight="1" thickBot="1">
      <c r="A138" s="1"/>
      <c r="B138" s="6"/>
      <c r="C138" s="31" t="s">
        <v>107</v>
      </c>
      <c r="D138" s="6"/>
      <c r="E138" s="6"/>
      <c r="F138" s="6"/>
      <c r="G138" s="35">
        <v>2598</v>
      </c>
      <c r="H138" s="6"/>
      <c r="I138" s="78"/>
    </row>
    <row r="139" spans="1:9" ht="16.5" customHeight="1" thickTop="1">
      <c r="A139" s="1"/>
      <c r="B139" s="6"/>
      <c r="C139" s="31"/>
      <c r="D139" s="6"/>
      <c r="E139" s="6"/>
      <c r="F139" s="6"/>
      <c r="G139" s="32"/>
      <c r="H139" s="6"/>
      <c r="I139" s="78"/>
    </row>
    <row r="140" spans="1:9" ht="50.25" customHeight="1">
      <c r="A140" s="4" t="s">
        <v>80</v>
      </c>
      <c r="B140" s="301" t="s">
        <v>181</v>
      </c>
      <c r="C140" s="301"/>
      <c r="D140" s="301"/>
      <c r="E140" s="301"/>
      <c r="F140" s="6"/>
      <c r="G140" s="36"/>
      <c r="H140" s="6"/>
      <c r="I140" s="78"/>
    </row>
    <row r="141" spans="1:9" ht="16.5" customHeight="1" thickBot="1">
      <c r="A141" s="1"/>
      <c r="B141" s="6"/>
      <c r="C141" s="31" t="s">
        <v>159</v>
      </c>
      <c r="D141" s="6"/>
      <c r="E141" s="6"/>
      <c r="F141" s="6"/>
      <c r="G141" s="35">
        <v>648</v>
      </c>
      <c r="H141" s="6"/>
      <c r="I141" s="78"/>
    </row>
    <row r="142" spans="1:9" ht="16.5" customHeight="1" thickTop="1">
      <c r="A142" s="1"/>
      <c r="B142" s="6"/>
      <c r="C142" s="31"/>
      <c r="D142" s="6"/>
      <c r="E142" s="6"/>
      <c r="F142" s="6"/>
      <c r="G142" s="32"/>
      <c r="H142" s="6"/>
      <c r="I142" s="78"/>
    </row>
    <row r="143" spans="1:9" ht="56.25" customHeight="1">
      <c r="A143" s="4" t="s">
        <v>180</v>
      </c>
      <c r="B143" s="301" t="s">
        <v>274</v>
      </c>
      <c r="C143" s="301"/>
      <c r="D143" s="301"/>
      <c r="E143" s="301"/>
      <c r="F143" s="6"/>
      <c r="G143" s="36"/>
      <c r="H143" s="6"/>
      <c r="I143" s="78"/>
    </row>
    <row r="144" spans="1:9" ht="17.25" customHeight="1" thickBot="1">
      <c r="A144" s="4"/>
      <c r="B144" s="6"/>
      <c r="C144" s="350" t="s">
        <v>293</v>
      </c>
      <c r="D144" s="350"/>
      <c r="E144" s="6"/>
      <c r="F144" s="6"/>
      <c r="G144" s="35">
        <v>2255</v>
      </c>
      <c r="H144" s="6"/>
      <c r="I144" s="78"/>
    </row>
    <row r="145" spans="1:9" ht="16.5" customHeight="1" thickTop="1">
      <c r="A145" s="1"/>
      <c r="B145" s="6"/>
      <c r="C145" s="31"/>
      <c r="D145" s="6"/>
      <c r="E145" s="6"/>
      <c r="F145" s="6"/>
      <c r="G145" s="32"/>
      <c r="H145" s="6"/>
      <c r="I145" s="78"/>
    </row>
    <row r="146" spans="1:9" ht="16.5" customHeight="1">
      <c r="A146" s="1"/>
      <c r="B146" s="6"/>
      <c r="C146" s="31"/>
      <c r="D146" s="6"/>
      <c r="E146" s="6"/>
      <c r="F146" s="6"/>
      <c r="G146" s="32"/>
      <c r="H146" s="6"/>
      <c r="I146" s="78"/>
    </row>
    <row r="147" spans="1:8" ht="16.5" customHeight="1">
      <c r="A147" s="1"/>
      <c r="B147" s="6"/>
      <c r="C147" s="31"/>
      <c r="D147" s="6"/>
      <c r="E147" s="6"/>
      <c r="F147" s="6"/>
      <c r="G147" s="32"/>
      <c r="H147" s="6"/>
    </row>
    <row r="148" spans="1:8" ht="49.5" customHeight="1" hidden="1">
      <c r="A148" s="4" t="s">
        <v>186</v>
      </c>
      <c r="B148" s="301" t="s">
        <v>187</v>
      </c>
      <c r="C148" s="301"/>
      <c r="D148" s="301"/>
      <c r="E148" s="301"/>
      <c r="F148" s="6"/>
      <c r="G148" s="36"/>
      <c r="H148" s="6"/>
    </row>
    <row r="149" spans="1:8" ht="16.5" customHeight="1" hidden="1">
      <c r="A149" s="1"/>
      <c r="B149" s="6"/>
      <c r="C149" s="31" t="s">
        <v>159</v>
      </c>
      <c r="D149" s="6"/>
      <c r="E149" s="6"/>
      <c r="F149" s="6"/>
      <c r="G149" s="35">
        <v>0</v>
      </c>
      <c r="H149" s="6"/>
    </row>
    <row r="150" spans="1:8" ht="16.5" customHeight="1" hidden="1">
      <c r="A150" s="1"/>
      <c r="B150" s="6"/>
      <c r="C150" s="31"/>
      <c r="D150" s="6"/>
      <c r="E150" s="6"/>
      <c r="F150" s="6"/>
      <c r="G150" s="32"/>
      <c r="H150" s="6"/>
    </row>
    <row r="151" spans="1:8" ht="18">
      <c r="A151" s="16" t="s">
        <v>171</v>
      </c>
      <c r="B151" s="17"/>
      <c r="C151" s="17"/>
      <c r="D151" s="17"/>
      <c r="E151" s="17"/>
      <c r="F151" s="17"/>
      <c r="G151" s="17"/>
      <c r="H151" s="17"/>
    </row>
    <row r="152" spans="1:8" ht="15.75">
      <c r="A152" s="8"/>
      <c r="B152" s="6"/>
      <c r="C152" s="6"/>
      <c r="D152" s="6"/>
      <c r="E152" s="6"/>
      <c r="F152" s="6"/>
      <c r="G152" s="6"/>
      <c r="H152" s="6"/>
    </row>
    <row r="153" spans="1:8" ht="15.75">
      <c r="A153" s="1" t="s">
        <v>23</v>
      </c>
      <c r="B153" s="349" t="s">
        <v>24</v>
      </c>
      <c r="C153" s="349"/>
      <c r="D153" s="349"/>
      <c r="E153" s="349"/>
      <c r="F153" s="349"/>
      <c r="G153" s="349"/>
      <c r="H153" s="349"/>
    </row>
    <row r="154" spans="1:9" ht="72" customHeight="1">
      <c r="A154" s="1"/>
      <c r="B154" s="342" t="s">
        <v>282</v>
      </c>
      <c r="C154" s="342"/>
      <c r="D154" s="342"/>
      <c r="E154" s="342"/>
      <c r="F154" s="342"/>
      <c r="G154" s="342"/>
      <c r="H154" s="342"/>
      <c r="I154" s="342"/>
    </row>
    <row r="155" ht="15.75">
      <c r="A155" s="1"/>
    </row>
    <row r="156" spans="1:8" ht="15.75">
      <c r="A156" s="1" t="s">
        <v>25</v>
      </c>
      <c r="B156" s="351" t="s">
        <v>26</v>
      </c>
      <c r="C156" s="351"/>
      <c r="D156" s="351"/>
      <c r="E156" s="351"/>
      <c r="F156" s="351"/>
      <c r="G156" s="351"/>
      <c r="H156" s="351"/>
    </row>
    <row r="157" spans="2:8" ht="15.75">
      <c r="B157" s="50"/>
      <c r="C157" s="352"/>
      <c r="D157" s="353"/>
      <c r="E157" s="39" t="s">
        <v>280</v>
      </c>
      <c r="F157" s="39" t="s">
        <v>275</v>
      </c>
      <c r="G157" s="354" t="s">
        <v>27</v>
      </c>
      <c r="H157" s="355"/>
    </row>
    <row r="158" spans="1:8" ht="15.75">
      <c r="A158" s="37"/>
      <c r="B158" s="52"/>
      <c r="C158" s="358"/>
      <c r="D158" s="359"/>
      <c r="E158" s="40" t="s">
        <v>281</v>
      </c>
      <c r="F158" s="40" t="s">
        <v>276</v>
      </c>
      <c r="G158" s="356"/>
      <c r="H158" s="357"/>
    </row>
    <row r="159" spans="1:8" ht="15.75">
      <c r="A159" s="37"/>
      <c r="B159" s="53"/>
      <c r="C159" s="360"/>
      <c r="D159" s="361"/>
      <c r="E159" s="41" t="s">
        <v>22</v>
      </c>
      <c r="F159" s="41" t="s">
        <v>22</v>
      </c>
      <c r="G159" s="42" t="s">
        <v>22</v>
      </c>
      <c r="H159" s="43" t="s">
        <v>28</v>
      </c>
    </row>
    <row r="160" spans="1:8" ht="15.75">
      <c r="A160" s="37"/>
      <c r="B160" s="54"/>
      <c r="C160" s="362" t="s">
        <v>16</v>
      </c>
      <c r="D160" s="363"/>
      <c r="E160" s="44">
        <v>32195</v>
      </c>
      <c r="F160" s="44">
        <v>34464</v>
      </c>
      <c r="G160" s="46">
        <f>+E160-F160</f>
        <v>-2269</v>
      </c>
      <c r="H160" s="47">
        <f>+G160/F160*100</f>
        <v>-6.583681522748375</v>
      </c>
    </row>
    <row r="161" spans="1:8" ht="15.75">
      <c r="A161" s="4"/>
      <c r="B161" s="54"/>
      <c r="C161" s="362" t="s">
        <v>78</v>
      </c>
      <c r="D161" s="363"/>
      <c r="E161" s="45">
        <f>PL!B29</f>
        <v>8607</v>
      </c>
      <c r="F161" s="45">
        <v>10221</v>
      </c>
      <c r="G161" s="46">
        <f>+E161-F161</f>
        <v>-1614</v>
      </c>
      <c r="H161" s="47">
        <f>+G161/F161*100</f>
        <v>-15.791018491341354</v>
      </c>
    </row>
    <row r="162" spans="1:8" ht="19.5" customHeight="1">
      <c r="A162" s="4"/>
      <c r="B162" s="54"/>
      <c r="C162" s="362" t="s">
        <v>127</v>
      </c>
      <c r="D162" s="363"/>
      <c r="E162" s="45">
        <f>PL!B31</f>
        <v>8614</v>
      </c>
      <c r="F162" s="45">
        <v>7619</v>
      </c>
      <c r="G162" s="46">
        <f>+E162-F162</f>
        <v>995</v>
      </c>
      <c r="H162" s="47">
        <f>+G162/F162*100</f>
        <v>13.059456621603886</v>
      </c>
    </row>
    <row r="163" spans="1:9" ht="66.75" customHeight="1">
      <c r="A163" s="4"/>
      <c r="B163" s="342" t="s">
        <v>322</v>
      </c>
      <c r="C163" s="342"/>
      <c r="D163" s="342"/>
      <c r="E163" s="342"/>
      <c r="F163" s="342"/>
      <c r="G163" s="342"/>
      <c r="H163" s="342"/>
      <c r="I163" s="342"/>
    </row>
    <row r="164" spans="1:8" ht="15.75" customHeight="1">
      <c r="A164" s="4"/>
      <c r="B164" s="15"/>
      <c r="C164" s="18"/>
      <c r="D164" s="18"/>
      <c r="E164" s="18"/>
      <c r="F164" s="18"/>
      <c r="G164" s="18"/>
      <c r="H164" s="18"/>
    </row>
    <row r="165" spans="1:8" ht="15.75">
      <c r="A165" s="1" t="s">
        <v>29</v>
      </c>
      <c r="B165" s="302" t="s">
        <v>302</v>
      </c>
      <c r="C165" s="302"/>
      <c r="D165" s="302"/>
      <c r="E165" s="302"/>
      <c r="F165" s="302"/>
      <c r="G165" s="302"/>
      <c r="H165" s="302"/>
    </row>
    <row r="166" spans="2:9" ht="28.5" customHeight="1">
      <c r="B166" s="301" t="s">
        <v>323</v>
      </c>
      <c r="C166" s="301"/>
      <c r="D166" s="301"/>
      <c r="E166" s="301"/>
      <c r="F166" s="301"/>
      <c r="G166" s="301"/>
      <c r="H166" s="301"/>
      <c r="I166" s="301"/>
    </row>
    <row r="167" spans="1:8" ht="15.75">
      <c r="A167" s="1"/>
      <c r="B167" s="34"/>
      <c r="C167" s="6"/>
      <c r="D167" s="6"/>
      <c r="E167" s="6"/>
      <c r="F167" s="6"/>
      <c r="G167" s="6"/>
      <c r="H167" s="6"/>
    </row>
    <row r="168" spans="1:8" ht="15.75">
      <c r="A168" s="1" t="s">
        <v>30</v>
      </c>
      <c r="B168" s="302" t="s">
        <v>110</v>
      </c>
      <c r="C168" s="302"/>
      <c r="D168" s="302"/>
      <c r="E168" s="302"/>
      <c r="F168" s="302"/>
      <c r="G168" s="302"/>
      <c r="H168" s="302"/>
    </row>
    <row r="169" spans="2:8" ht="20.25" customHeight="1">
      <c r="B169" s="290" t="s">
        <v>118</v>
      </c>
      <c r="C169" s="290"/>
      <c r="D169" s="290"/>
      <c r="E169" s="290"/>
      <c r="F169" s="290"/>
      <c r="G169" s="290"/>
      <c r="H169" s="290"/>
    </row>
    <row r="170" spans="2:8" ht="15.75">
      <c r="B170" s="6"/>
      <c r="C170" s="6"/>
      <c r="D170" s="6"/>
      <c r="E170" s="6"/>
      <c r="F170" s="6"/>
      <c r="G170" s="6"/>
      <c r="H170" s="6"/>
    </row>
    <row r="171" spans="1:8" s="9" customFormat="1" ht="15.75">
      <c r="A171" s="38" t="s">
        <v>31</v>
      </c>
      <c r="B171" s="291" t="s">
        <v>32</v>
      </c>
      <c r="C171" s="292"/>
      <c r="D171" s="292"/>
      <c r="E171" s="292"/>
      <c r="F171" s="292"/>
      <c r="G171" s="292"/>
      <c r="H171" s="292"/>
    </row>
    <row r="172" spans="2:7" s="9" customFormat="1" ht="15.75">
      <c r="B172" s="55" t="s">
        <v>33</v>
      </c>
      <c r="C172" s="51"/>
      <c r="D172" s="51"/>
      <c r="E172" s="56" t="s">
        <v>34</v>
      </c>
      <c r="G172" s="38" t="s">
        <v>34</v>
      </c>
    </row>
    <row r="173" spans="1:7" s="9" customFormat="1" ht="15.75">
      <c r="A173" s="24"/>
      <c r="B173" s="289"/>
      <c r="C173" s="334"/>
      <c r="D173" s="334"/>
      <c r="E173" s="56" t="s">
        <v>35</v>
      </c>
      <c r="G173" s="38" t="s">
        <v>36</v>
      </c>
    </row>
    <row r="174" spans="1:7" s="9" customFormat="1" ht="15.75">
      <c r="A174" s="24"/>
      <c r="B174" s="49"/>
      <c r="C174" s="49"/>
      <c r="D174" s="49"/>
      <c r="E174" s="57" t="s">
        <v>283</v>
      </c>
      <c r="G174" s="57" t="str">
        <f>E174</f>
        <v>31/12/10</v>
      </c>
    </row>
    <row r="175" spans="1:7" s="9" customFormat="1" ht="15.75">
      <c r="A175" s="24"/>
      <c r="B175" s="58"/>
      <c r="C175" s="51"/>
      <c r="D175" s="51"/>
      <c r="E175" s="56" t="s">
        <v>22</v>
      </c>
      <c r="G175" s="56" t="s">
        <v>22</v>
      </c>
    </row>
    <row r="176" spans="1:7" s="9" customFormat="1" ht="15.75">
      <c r="A176" s="24"/>
      <c r="B176" s="58"/>
      <c r="C176" s="51"/>
      <c r="D176" s="51"/>
      <c r="E176" s="56"/>
      <c r="G176" s="56"/>
    </row>
    <row r="177" spans="1:8" s="9" customFormat="1" ht="18" customHeight="1">
      <c r="A177" s="24"/>
      <c r="B177" s="289" t="s">
        <v>160</v>
      </c>
      <c r="C177" s="289"/>
      <c r="D177" s="289"/>
      <c r="E177" s="265">
        <f>E180-E178</f>
        <v>608</v>
      </c>
      <c r="F177" s="266"/>
      <c r="G177" s="265">
        <f>G180-G178</f>
        <v>7384</v>
      </c>
      <c r="H177" s="59"/>
    </row>
    <row r="178" spans="1:8" s="9" customFormat="1" ht="18" customHeight="1">
      <c r="A178" s="24"/>
      <c r="B178" s="289" t="s">
        <v>161</v>
      </c>
      <c r="C178" s="289"/>
      <c r="D178" s="51"/>
      <c r="E178" s="265">
        <v>-601</v>
      </c>
      <c r="F178" s="266"/>
      <c r="G178" s="265">
        <v>-645</v>
      </c>
      <c r="H178" s="59"/>
    </row>
    <row r="179" spans="1:8" s="9" customFormat="1" ht="17.25" customHeight="1">
      <c r="A179" s="24"/>
      <c r="B179" s="289"/>
      <c r="C179" s="289"/>
      <c r="D179" s="51"/>
      <c r="E179" s="265"/>
      <c r="F179" s="266"/>
      <c r="G179" s="265"/>
      <c r="H179" s="59"/>
    </row>
    <row r="180" spans="1:8" s="9" customFormat="1" ht="15.75">
      <c r="A180" s="24"/>
      <c r="B180" s="364"/>
      <c r="C180" s="364"/>
      <c r="D180" s="364"/>
      <c r="E180" s="267">
        <v>7</v>
      </c>
      <c r="F180" s="266"/>
      <c r="G180" s="267">
        <v>6739</v>
      </c>
      <c r="H180" s="59"/>
    </row>
    <row r="181" spans="1:9" s="9" customFormat="1" ht="31.5" customHeight="1">
      <c r="A181" s="24"/>
      <c r="B181" s="365" t="s">
        <v>300</v>
      </c>
      <c r="C181" s="365"/>
      <c r="D181" s="365"/>
      <c r="E181" s="365"/>
      <c r="F181" s="365"/>
      <c r="G181" s="365"/>
      <c r="H181" s="365"/>
      <c r="I181" s="365"/>
    </row>
    <row r="182" ht="15.75">
      <c r="A182" s="1"/>
    </row>
    <row r="183" spans="1:8" ht="15.75">
      <c r="A183" s="1" t="s">
        <v>37</v>
      </c>
      <c r="B183" s="302" t="s">
        <v>165</v>
      </c>
      <c r="C183" s="366"/>
      <c r="D183" s="366"/>
      <c r="E183" s="366"/>
      <c r="F183" s="366"/>
      <c r="G183" s="366"/>
      <c r="H183" s="366"/>
    </row>
    <row r="184" spans="1:9" ht="25.5" customHeight="1">
      <c r="A184" s="1"/>
      <c r="B184" s="301" t="s">
        <v>193</v>
      </c>
      <c r="C184" s="301"/>
      <c r="D184" s="301"/>
      <c r="E184" s="301"/>
      <c r="F184" s="301"/>
      <c r="G184" s="301"/>
      <c r="H184" s="301"/>
      <c r="I184" s="301"/>
    </row>
    <row r="185" spans="1:9" ht="15" customHeight="1">
      <c r="A185" s="1"/>
      <c r="B185" s="6"/>
      <c r="C185" s="6"/>
      <c r="D185" s="6"/>
      <c r="E185" s="6"/>
      <c r="F185" s="6"/>
      <c r="G185" s="6"/>
      <c r="H185" s="6"/>
      <c r="I185" s="6"/>
    </row>
    <row r="186" spans="1:8" ht="15.75">
      <c r="A186" s="1"/>
      <c r="B186" s="6"/>
      <c r="C186" s="13"/>
      <c r="D186" s="23"/>
      <c r="E186" s="23"/>
      <c r="F186" s="23"/>
      <c r="G186" s="23"/>
      <c r="H186" s="23"/>
    </row>
    <row r="187" spans="1:8" ht="15.75">
      <c r="A187" s="1" t="s">
        <v>38</v>
      </c>
      <c r="B187" s="302" t="s">
        <v>166</v>
      </c>
      <c r="C187" s="366"/>
      <c r="D187" s="366"/>
      <c r="E187" s="366"/>
      <c r="F187" s="366"/>
      <c r="G187" s="366"/>
      <c r="H187" s="366"/>
    </row>
    <row r="188" spans="2:8" ht="21" customHeight="1">
      <c r="B188" s="330" t="s">
        <v>156</v>
      </c>
      <c r="C188" s="367"/>
      <c r="D188" s="367"/>
      <c r="E188" s="367"/>
      <c r="F188" s="367"/>
      <c r="G188" s="367"/>
      <c r="H188" s="367"/>
    </row>
    <row r="189" spans="2:8" ht="21" customHeight="1">
      <c r="B189" s="3"/>
      <c r="C189" s="14"/>
      <c r="D189" s="14"/>
      <c r="E189" s="14"/>
      <c r="F189" s="14"/>
      <c r="G189" s="14"/>
      <c r="H189" s="14"/>
    </row>
    <row r="190" spans="1:8" ht="15.75">
      <c r="A190" s="1"/>
      <c r="B190" s="6"/>
      <c r="C190" s="6"/>
      <c r="D190" s="6"/>
      <c r="E190" s="6"/>
      <c r="F190" s="6"/>
      <c r="G190" s="6"/>
      <c r="H190" s="6"/>
    </row>
    <row r="191" spans="1:9" ht="15.75">
      <c r="A191" s="1" t="s">
        <v>39</v>
      </c>
      <c r="B191" s="302" t="s">
        <v>121</v>
      </c>
      <c r="C191" s="302"/>
      <c r="D191" s="302"/>
      <c r="E191" s="302"/>
      <c r="F191" s="302"/>
      <c r="G191" s="302"/>
      <c r="H191" s="302"/>
      <c r="I191" s="302"/>
    </row>
    <row r="192" spans="2:8" ht="17.25" customHeight="1">
      <c r="B192" s="301" t="s">
        <v>157</v>
      </c>
      <c r="C192" s="301"/>
      <c r="D192" s="301"/>
      <c r="E192" s="301"/>
      <c r="F192" s="301"/>
      <c r="G192" s="301"/>
      <c r="H192" s="301"/>
    </row>
    <row r="193" spans="2:8" ht="17.25" customHeight="1">
      <c r="B193" s="6"/>
      <c r="C193" s="6"/>
      <c r="D193" s="6"/>
      <c r="E193" s="6"/>
      <c r="F193" s="6"/>
      <c r="G193" s="6"/>
      <c r="H193" s="6"/>
    </row>
    <row r="194" spans="1:8" ht="13.5" customHeight="1">
      <c r="A194" s="1"/>
      <c r="B194" s="6"/>
      <c r="C194" s="6"/>
      <c r="D194" s="6"/>
      <c r="E194" s="6"/>
      <c r="F194" s="6"/>
      <c r="G194" s="6"/>
      <c r="H194" s="6"/>
    </row>
    <row r="195" spans="1:8" ht="15.75">
      <c r="A195" s="1" t="s">
        <v>40</v>
      </c>
      <c r="B195" s="302" t="s">
        <v>41</v>
      </c>
      <c r="C195" s="302"/>
      <c r="D195" s="302"/>
      <c r="E195" s="302"/>
      <c r="F195" s="302"/>
      <c r="G195" s="302"/>
      <c r="H195" s="302"/>
    </row>
    <row r="196" spans="2:9" ht="15.75" customHeight="1">
      <c r="B196" s="301" t="s">
        <v>277</v>
      </c>
      <c r="C196" s="301"/>
      <c r="D196" s="301"/>
      <c r="E196" s="301"/>
      <c r="F196" s="301"/>
      <c r="G196" s="301"/>
      <c r="H196" s="301"/>
      <c r="I196" s="10"/>
    </row>
    <row r="197" spans="2:9" ht="15.75" customHeight="1">
      <c r="B197" s="6"/>
      <c r="C197" s="6"/>
      <c r="D197" s="6"/>
      <c r="E197" s="38" t="s">
        <v>34</v>
      </c>
      <c r="F197" s="6"/>
      <c r="G197" s="6"/>
      <c r="H197" s="6"/>
      <c r="I197" s="10"/>
    </row>
    <row r="198" spans="2:9" ht="15.75" customHeight="1">
      <c r="B198" s="6"/>
      <c r="C198" s="6"/>
      <c r="D198" s="6"/>
      <c r="E198" s="38" t="s">
        <v>36</v>
      </c>
      <c r="F198" s="6"/>
      <c r="G198" s="6"/>
      <c r="H198" s="6"/>
      <c r="I198" s="10"/>
    </row>
    <row r="199" spans="2:9" ht="15.75" customHeight="1">
      <c r="B199" s="6"/>
      <c r="C199" s="6"/>
      <c r="D199" s="6"/>
      <c r="E199" s="19" t="s">
        <v>278</v>
      </c>
      <c r="F199" s="6"/>
      <c r="G199" s="6"/>
      <c r="H199" s="6"/>
      <c r="I199" s="10"/>
    </row>
    <row r="200" spans="2:9" ht="15.75" customHeight="1">
      <c r="B200" s="6"/>
      <c r="C200" s="6"/>
      <c r="D200" s="6"/>
      <c r="E200" s="56" t="s">
        <v>22</v>
      </c>
      <c r="F200" s="6"/>
      <c r="G200" s="6"/>
      <c r="H200" s="6"/>
      <c r="I200" s="10"/>
    </row>
    <row r="201" spans="2:9" ht="15.75" customHeight="1">
      <c r="B201" s="6"/>
      <c r="C201" s="6"/>
      <c r="D201" s="6"/>
      <c r="E201" s="56"/>
      <c r="F201" s="6"/>
      <c r="G201" s="6"/>
      <c r="H201" s="6"/>
      <c r="I201" s="10"/>
    </row>
    <row r="202" spans="2:9" ht="15.75" customHeight="1">
      <c r="B202" s="6" t="s">
        <v>83</v>
      </c>
      <c r="C202" s="6"/>
      <c r="D202" s="6"/>
      <c r="E202" s="112">
        <v>8334</v>
      </c>
      <c r="F202" s="6"/>
      <c r="G202" s="6"/>
      <c r="H202" s="6"/>
      <c r="I202" s="10"/>
    </row>
    <row r="203" spans="2:9" ht="15.75" customHeight="1">
      <c r="B203" s="6" t="s">
        <v>279</v>
      </c>
      <c r="C203" s="6"/>
      <c r="D203" s="6"/>
      <c r="E203" s="112">
        <v>10416</v>
      </c>
      <c r="F203" s="6"/>
      <c r="G203" s="6"/>
      <c r="H203" s="6"/>
      <c r="I203" s="10"/>
    </row>
    <row r="204" spans="2:9" ht="15.75" customHeight="1">
      <c r="B204" s="6"/>
      <c r="C204" s="6"/>
      <c r="D204" s="6"/>
      <c r="E204" s="76"/>
      <c r="F204" s="6"/>
      <c r="G204" s="6"/>
      <c r="H204" s="6"/>
      <c r="I204" s="10"/>
    </row>
    <row r="205" spans="1:9" ht="16.5" thickBot="1">
      <c r="A205" s="1"/>
      <c r="B205" s="10" t="s">
        <v>74</v>
      </c>
      <c r="C205" s="10"/>
      <c r="D205" s="10"/>
      <c r="E205" s="113">
        <f>SUM(E202:E203)</f>
        <v>18750</v>
      </c>
      <c r="F205" s="10"/>
      <c r="G205" s="10"/>
      <c r="H205" s="10"/>
      <c r="I205" s="10"/>
    </row>
    <row r="206" spans="1:8" ht="16.5" thickTop="1">
      <c r="A206" s="1"/>
      <c r="B206" s="5"/>
      <c r="C206" s="10"/>
      <c r="D206" s="10"/>
      <c r="E206" s="11"/>
      <c r="F206" s="12"/>
      <c r="G206" s="12"/>
      <c r="H206" s="12"/>
    </row>
    <row r="207" spans="1:8" ht="15.75">
      <c r="A207" s="1" t="s">
        <v>42</v>
      </c>
      <c r="B207" s="302" t="s">
        <v>43</v>
      </c>
      <c r="C207" s="302"/>
      <c r="D207" s="302"/>
      <c r="E207" s="302"/>
      <c r="F207" s="302"/>
      <c r="G207" s="302"/>
      <c r="H207" s="302"/>
    </row>
    <row r="208" spans="2:9" ht="17.25" customHeight="1">
      <c r="B208" s="301" t="s">
        <v>194</v>
      </c>
      <c r="C208" s="301"/>
      <c r="D208" s="301"/>
      <c r="E208" s="301"/>
      <c r="F208" s="301"/>
      <c r="G208" s="301"/>
      <c r="H208" s="301"/>
      <c r="I208" s="301"/>
    </row>
    <row r="209" spans="1:9" ht="15.75" customHeight="1">
      <c r="A209" s="1"/>
      <c r="B209" s="301"/>
      <c r="C209" s="301"/>
      <c r="D209" s="301"/>
      <c r="E209" s="301"/>
      <c r="F209" s="301"/>
      <c r="G209" s="301"/>
      <c r="H209" s="301"/>
      <c r="I209" s="301"/>
    </row>
    <row r="210" spans="1:8" ht="15.75">
      <c r="A210" s="1"/>
      <c r="B210" s="5"/>
      <c r="C210" s="10"/>
      <c r="D210" s="10"/>
      <c r="E210" s="11"/>
      <c r="F210" s="12"/>
      <c r="G210" s="12"/>
      <c r="H210" s="12"/>
    </row>
    <row r="211" spans="1:8" ht="15.75">
      <c r="A211" s="1" t="s">
        <v>44</v>
      </c>
      <c r="B211" s="302" t="s">
        <v>45</v>
      </c>
      <c r="C211" s="366"/>
      <c r="D211" s="366"/>
      <c r="E211" s="366"/>
      <c r="F211" s="366"/>
      <c r="G211" s="366"/>
      <c r="H211" s="366"/>
    </row>
    <row r="212" spans="2:9" ht="31.5" customHeight="1">
      <c r="B212" s="368" t="s">
        <v>294</v>
      </c>
      <c r="C212" s="368"/>
      <c r="D212" s="368"/>
      <c r="E212" s="368"/>
      <c r="F212" s="368"/>
      <c r="G212" s="368"/>
      <c r="H212" s="368"/>
      <c r="I212" s="368"/>
    </row>
    <row r="213" spans="1:8" ht="15.75">
      <c r="A213" s="1"/>
      <c r="B213" s="34"/>
      <c r="C213" s="13"/>
      <c r="D213" s="13"/>
      <c r="E213" s="13"/>
      <c r="F213" s="13"/>
      <c r="G213" s="13"/>
      <c r="H213" s="13"/>
    </row>
    <row r="214" spans="1:8" ht="15.75">
      <c r="A214" s="1"/>
      <c r="B214" s="34"/>
      <c r="C214" s="13"/>
      <c r="D214" s="13"/>
      <c r="E214" s="13"/>
      <c r="F214" s="13"/>
      <c r="G214" s="13"/>
      <c r="H214" s="13"/>
    </row>
    <row r="215" spans="1:8" ht="15.75">
      <c r="A215" s="1" t="s">
        <v>46</v>
      </c>
      <c r="B215" s="302" t="s">
        <v>47</v>
      </c>
      <c r="C215" s="302"/>
      <c r="D215" s="302"/>
      <c r="E215" s="302"/>
      <c r="F215" s="302"/>
      <c r="G215" s="302"/>
      <c r="H215" s="302"/>
    </row>
    <row r="216" spans="1:9" ht="80.25" customHeight="1">
      <c r="A216" s="1"/>
      <c r="B216" s="365" t="s">
        <v>303</v>
      </c>
      <c r="C216" s="365"/>
      <c r="D216" s="365"/>
      <c r="E216" s="365"/>
      <c r="F216" s="365"/>
      <c r="G216" s="365"/>
      <c r="H216" s="365"/>
      <c r="I216" s="365"/>
    </row>
    <row r="217" spans="1:9" ht="17.25" customHeight="1">
      <c r="A217" s="1"/>
      <c r="B217" s="6"/>
      <c r="C217" s="6"/>
      <c r="D217" s="6"/>
      <c r="E217" s="6"/>
      <c r="F217" s="6"/>
      <c r="G217" s="6"/>
      <c r="H217" s="6"/>
      <c r="I217" s="6"/>
    </row>
    <row r="218" spans="1:9" ht="35.25" customHeight="1">
      <c r="A218" s="1"/>
      <c r="B218" s="365" t="s">
        <v>304</v>
      </c>
      <c r="C218" s="365"/>
      <c r="D218" s="365"/>
      <c r="E218" s="365"/>
      <c r="F218" s="365"/>
      <c r="G218" s="365"/>
      <c r="H218" s="365"/>
      <c r="I218" s="365"/>
    </row>
    <row r="219" spans="1:9" ht="34.5" customHeight="1">
      <c r="A219" s="285" t="s">
        <v>295</v>
      </c>
      <c r="B219" s="301" t="s">
        <v>307</v>
      </c>
      <c r="C219" s="301"/>
      <c r="D219" s="301"/>
      <c r="E219" s="301"/>
      <c r="F219" s="301"/>
      <c r="G219" s="301"/>
      <c r="H219" s="301"/>
      <c r="I219" s="301"/>
    </row>
    <row r="220" spans="1:9" ht="17.25" customHeight="1">
      <c r="A220" s="285"/>
      <c r="B220" s="264"/>
      <c r="C220" s="264"/>
      <c r="D220" s="264"/>
      <c r="E220" s="264"/>
      <c r="F220" s="264"/>
      <c r="G220" s="264"/>
      <c r="H220" s="264"/>
      <c r="I220" s="6"/>
    </row>
    <row r="221" spans="1:9" ht="36" customHeight="1">
      <c r="A221" s="285" t="s">
        <v>296</v>
      </c>
      <c r="B221" s="301" t="s">
        <v>297</v>
      </c>
      <c r="C221" s="301"/>
      <c r="D221" s="301"/>
      <c r="E221" s="301"/>
      <c r="F221" s="301"/>
      <c r="G221" s="301"/>
      <c r="H221" s="301"/>
      <c r="I221" s="301"/>
    </row>
    <row r="222" spans="1:9" ht="20.25" customHeight="1">
      <c r="A222" s="19"/>
      <c r="B222" s="301"/>
      <c r="C222" s="301"/>
      <c r="D222" s="301"/>
      <c r="E222" s="301"/>
      <c r="F222" s="301"/>
      <c r="G222" s="301"/>
      <c r="H222" s="301"/>
      <c r="I222" s="301"/>
    </row>
    <row r="223" spans="1:8" ht="15.75" customHeight="1">
      <c r="A223" s="1" t="s">
        <v>48</v>
      </c>
      <c r="B223" s="302" t="s">
        <v>88</v>
      </c>
      <c r="C223" s="302"/>
      <c r="D223" s="10"/>
      <c r="E223" s="60" t="s">
        <v>83</v>
      </c>
      <c r="F223" s="10"/>
      <c r="G223" s="60" t="s">
        <v>83</v>
      </c>
      <c r="H223" s="10"/>
    </row>
    <row r="224" spans="1:8" ht="12.75" customHeight="1">
      <c r="A224" s="1"/>
      <c r="B224" s="5"/>
      <c r="C224" s="10"/>
      <c r="D224" s="10"/>
      <c r="E224" s="61" t="s">
        <v>84</v>
      </c>
      <c r="F224" s="10"/>
      <c r="G224" s="61" t="s">
        <v>84</v>
      </c>
      <c r="H224" s="10"/>
    </row>
    <row r="225" spans="1:8" ht="15.75">
      <c r="A225" s="8"/>
      <c r="B225" s="5"/>
      <c r="C225" s="10"/>
      <c r="D225" s="10"/>
      <c r="E225" s="61" t="s">
        <v>85</v>
      </c>
      <c r="F225" s="10"/>
      <c r="G225" s="61" t="s">
        <v>86</v>
      </c>
      <c r="H225" s="10"/>
    </row>
    <row r="226" spans="1:8" ht="15.75">
      <c r="A226" s="1"/>
      <c r="B226" s="5"/>
      <c r="C226" s="10"/>
      <c r="D226" s="10"/>
      <c r="E226" s="62" t="s">
        <v>283</v>
      </c>
      <c r="F226" s="10"/>
      <c r="G226" s="62" t="str">
        <f>E226</f>
        <v>31/12/10</v>
      </c>
      <c r="H226" s="10"/>
    </row>
    <row r="227" spans="1:8" ht="15.75">
      <c r="A227" s="1" t="s">
        <v>79</v>
      </c>
      <c r="B227" s="63" t="s">
        <v>122</v>
      </c>
      <c r="C227" s="20"/>
      <c r="D227" s="20"/>
      <c r="E227" s="64"/>
      <c r="G227" s="64"/>
      <c r="H227" s="10"/>
    </row>
    <row r="228" spans="1:8" ht="16.5" thickBot="1">
      <c r="A228" s="1"/>
      <c r="B228" s="65" t="s">
        <v>81</v>
      </c>
      <c r="C228" s="65"/>
      <c r="D228" s="65"/>
      <c r="E228" s="66">
        <f>PL!B36</f>
        <v>8614</v>
      </c>
      <c r="F228" s="67"/>
      <c r="G228" s="66">
        <f>PL!D31</f>
        <v>28669</v>
      </c>
      <c r="H228" s="10"/>
    </row>
    <row r="229" spans="1:8" ht="16.5" thickTop="1">
      <c r="A229" s="1"/>
      <c r="H229" s="10"/>
    </row>
    <row r="230" spans="1:8" ht="32.25" customHeight="1">
      <c r="A230" s="1"/>
      <c r="B230" s="369" t="s">
        <v>136</v>
      </c>
      <c r="C230" s="369"/>
      <c r="D230" s="369"/>
      <c r="E230" s="10"/>
      <c r="F230" s="10"/>
      <c r="G230" s="10"/>
      <c r="H230" s="10"/>
    </row>
    <row r="231" spans="1:8" ht="15.75">
      <c r="A231" s="1"/>
      <c r="B231" s="68" t="s">
        <v>87</v>
      </c>
      <c r="C231" s="10"/>
      <c r="D231" s="10"/>
      <c r="E231" s="69">
        <v>138822</v>
      </c>
      <c r="F231" s="67"/>
      <c r="G231" s="70">
        <f>E231</f>
        <v>138822</v>
      </c>
      <c r="H231" s="10"/>
    </row>
    <row r="232" spans="1:8" ht="50.25" customHeight="1">
      <c r="A232" s="1"/>
      <c r="B232" s="370" t="s">
        <v>131</v>
      </c>
      <c r="C232" s="370"/>
      <c r="D232" s="370"/>
      <c r="E232" s="71">
        <v>0</v>
      </c>
      <c r="F232" s="67"/>
      <c r="G232" s="71">
        <f>E232</f>
        <v>0</v>
      </c>
      <c r="H232" s="10"/>
    </row>
    <row r="233" spans="1:8" ht="15.75">
      <c r="A233" s="1"/>
      <c r="B233" s="20"/>
      <c r="C233" s="10"/>
      <c r="D233" s="10"/>
      <c r="E233" s="72">
        <f>SUM(E231:E232)</f>
        <v>138822</v>
      </c>
      <c r="F233" s="67"/>
      <c r="G233" s="72">
        <f>SUM(G231:G232)</f>
        <v>138822</v>
      </c>
      <c r="H233" s="10"/>
    </row>
    <row r="234" spans="1:8" ht="15.75">
      <c r="A234" s="1"/>
      <c r="B234" s="20"/>
      <c r="C234" s="10"/>
      <c r="D234" s="10"/>
      <c r="E234" s="73"/>
      <c r="F234" s="67"/>
      <c r="G234" s="67"/>
      <c r="H234" s="10"/>
    </row>
    <row r="235" spans="1:8" ht="18.75" thickBot="1">
      <c r="A235" s="4"/>
      <c r="B235" s="65" t="s">
        <v>82</v>
      </c>
      <c r="C235" s="10"/>
      <c r="D235" s="10"/>
      <c r="E235" s="74">
        <f>(+E228/E233)*100</f>
        <v>6.2050683609226205</v>
      </c>
      <c r="F235" s="75"/>
      <c r="G235" s="74">
        <f>(+G228/G233)*100</f>
        <v>20.651625822996355</v>
      </c>
      <c r="H235" s="10"/>
    </row>
    <row r="236" spans="1:8" ht="16.5" thickTop="1">
      <c r="A236" s="21"/>
      <c r="B236" s="5"/>
      <c r="C236" s="10"/>
      <c r="D236" s="10"/>
      <c r="E236" s="20"/>
      <c r="F236" s="10"/>
      <c r="G236" s="10"/>
      <c r="H236" s="10"/>
    </row>
    <row r="237" spans="1:8" ht="15.75">
      <c r="A237" s="21"/>
      <c r="B237" s="5"/>
      <c r="C237" s="10"/>
      <c r="D237" s="10"/>
      <c r="E237" s="20"/>
      <c r="F237" s="10"/>
      <c r="G237" s="10"/>
      <c r="H237" s="10"/>
    </row>
    <row r="238" spans="1:8" ht="19.5" customHeight="1">
      <c r="A238" s="1" t="s">
        <v>80</v>
      </c>
      <c r="B238" s="302" t="s">
        <v>123</v>
      </c>
      <c r="C238" s="302"/>
      <c r="D238" s="10"/>
      <c r="E238" s="20"/>
      <c r="F238" s="10"/>
      <c r="G238" s="10"/>
      <c r="H238" s="10"/>
    </row>
    <row r="239" spans="1:8" ht="33" customHeight="1">
      <c r="A239" s="21"/>
      <c r="B239" s="369" t="s">
        <v>137</v>
      </c>
      <c r="C239" s="369"/>
      <c r="D239" s="369"/>
      <c r="E239" s="10"/>
      <c r="F239" s="10"/>
      <c r="G239" s="10"/>
      <c r="H239" s="10"/>
    </row>
    <row r="240" spans="1:8" ht="15.75">
      <c r="A240" s="21"/>
      <c r="B240" s="68" t="s">
        <v>124</v>
      </c>
      <c r="C240" s="10"/>
      <c r="D240" s="10"/>
      <c r="E240" s="69">
        <f>E233</f>
        <v>138822</v>
      </c>
      <c r="F240" s="67"/>
      <c r="G240" s="69">
        <f>G233</f>
        <v>138822</v>
      </c>
      <c r="H240" s="10"/>
    </row>
    <row r="241" spans="1:8" ht="32.25" customHeight="1">
      <c r="A241" s="21"/>
      <c r="B241" s="370" t="s">
        <v>125</v>
      </c>
      <c r="C241" s="370"/>
      <c r="D241" s="370"/>
      <c r="E241" s="71">
        <v>0</v>
      </c>
      <c r="F241" s="67"/>
      <c r="G241" s="71">
        <f>E241</f>
        <v>0</v>
      </c>
      <c r="H241" s="10"/>
    </row>
    <row r="242" spans="1:8" ht="15.75">
      <c r="A242" s="21"/>
      <c r="B242" s="20"/>
      <c r="C242" s="10"/>
      <c r="D242" s="10"/>
      <c r="E242" s="72">
        <f>SUM(E240:E241)</f>
        <v>138822</v>
      </c>
      <c r="F242" s="67"/>
      <c r="G242" s="72">
        <f>SUM(G240:G241)</f>
        <v>138822</v>
      </c>
      <c r="H242" s="10"/>
    </row>
    <row r="243" spans="1:8" ht="15.75">
      <c r="A243" s="21"/>
      <c r="B243" s="20"/>
      <c r="C243" s="10"/>
      <c r="D243" s="10"/>
      <c r="E243" s="73"/>
      <c r="F243" s="67"/>
      <c r="G243" s="67"/>
      <c r="H243" s="10"/>
    </row>
    <row r="244" spans="1:8" ht="18.75" thickBot="1">
      <c r="A244" s="21"/>
      <c r="B244" s="65" t="s">
        <v>130</v>
      </c>
      <c r="C244" s="10"/>
      <c r="D244" s="10"/>
      <c r="E244" s="74">
        <f>(E228/E242)*100</f>
        <v>6.2050683609226205</v>
      </c>
      <c r="F244" s="75"/>
      <c r="G244" s="74">
        <f>(G228/G242)*100</f>
        <v>20.651625822996355</v>
      </c>
      <c r="H244" s="10"/>
    </row>
    <row r="245" spans="1:8" ht="16.5" thickTop="1">
      <c r="A245" s="21"/>
      <c r="B245" s="5"/>
      <c r="C245" s="10"/>
      <c r="D245" s="10"/>
      <c r="E245" s="20"/>
      <c r="F245" s="10"/>
      <c r="G245" s="10"/>
      <c r="H245" s="10"/>
    </row>
    <row r="246" spans="1:8" ht="15.75">
      <c r="A246" s="21"/>
      <c r="B246" s="5"/>
      <c r="C246" s="10"/>
      <c r="D246" s="10"/>
      <c r="E246" s="20"/>
      <c r="F246" s="10"/>
      <c r="G246" s="10"/>
      <c r="H246" s="10"/>
    </row>
    <row r="247" spans="1:8" ht="20.25" customHeight="1">
      <c r="A247" s="1" t="s">
        <v>167</v>
      </c>
      <c r="B247" s="372" t="s">
        <v>308</v>
      </c>
      <c r="C247" s="372"/>
      <c r="D247" s="372"/>
      <c r="E247" s="372"/>
      <c r="F247" s="372"/>
      <c r="G247" s="10"/>
      <c r="H247" s="10"/>
    </row>
    <row r="248" spans="1:8" ht="15.75">
      <c r="A248" s="21"/>
      <c r="B248" s="5"/>
      <c r="C248" s="10"/>
      <c r="D248" s="10"/>
      <c r="E248" s="20"/>
      <c r="F248" s="10"/>
      <c r="G248" s="10"/>
      <c r="H248" s="10"/>
    </row>
    <row r="249" spans="1:7" ht="39.75" customHeight="1">
      <c r="A249" s="21"/>
      <c r="B249" s="5"/>
      <c r="C249" s="10"/>
      <c r="D249" s="10"/>
      <c r="E249" s="20"/>
      <c r="G249" s="270" t="s">
        <v>316</v>
      </c>
    </row>
    <row r="250" spans="1:7" ht="15.75">
      <c r="A250" s="21"/>
      <c r="B250" s="5"/>
      <c r="C250" s="10"/>
      <c r="D250" s="10"/>
      <c r="E250" s="20"/>
      <c r="G250" s="271">
        <v>40543</v>
      </c>
    </row>
    <row r="251" spans="1:7" ht="15.75">
      <c r="A251" s="21"/>
      <c r="B251" s="5"/>
      <c r="C251" s="10"/>
      <c r="D251" s="10"/>
      <c r="E251" s="20"/>
      <c r="G251" s="273" t="s">
        <v>17</v>
      </c>
    </row>
    <row r="252" spans="1:8" ht="18" customHeight="1">
      <c r="A252" s="21"/>
      <c r="B252" s="376" t="s">
        <v>314</v>
      </c>
      <c r="C252" s="377"/>
      <c r="D252" s="377"/>
      <c r="E252" s="377"/>
      <c r="F252" s="274"/>
      <c r="G252" s="278"/>
      <c r="H252" s="10"/>
    </row>
    <row r="253" spans="1:8" ht="16.5" customHeight="1">
      <c r="A253" s="21"/>
      <c r="B253" s="268" t="s">
        <v>309</v>
      </c>
      <c r="C253" s="269"/>
      <c r="D253" s="269"/>
      <c r="E253" s="269"/>
      <c r="F253" s="272"/>
      <c r="G253" s="279">
        <v>108963</v>
      </c>
      <c r="H253" s="10"/>
    </row>
    <row r="254" spans="1:8" ht="16.5" customHeight="1">
      <c r="A254" s="21"/>
      <c r="B254" s="299" t="s">
        <v>312</v>
      </c>
      <c r="C254" s="300"/>
      <c r="D254" s="281"/>
      <c r="E254" s="281"/>
      <c r="F254" s="276"/>
      <c r="G254" s="282">
        <v>-5321</v>
      </c>
      <c r="H254" s="10"/>
    </row>
    <row r="255" spans="1:8" ht="15.75">
      <c r="A255" s="21"/>
      <c r="B255" s="275"/>
      <c r="C255" s="272"/>
      <c r="D255" s="272"/>
      <c r="E255" s="20"/>
      <c r="F255" s="272"/>
      <c r="G255" s="284">
        <f>SUM(G253:G254)</f>
        <v>103642</v>
      </c>
      <c r="H255" s="10"/>
    </row>
    <row r="256" spans="1:8" ht="16.5" customHeight="1">
      <c r="A256" s="21"/>
      <c r="B256" s="378" t="s">
        <v>313</v>
      </c>
      <c r="C256" s="379"/>
      <c r="D256" s="379"/>
      <c r="E256" s="379"/>
      <c r="F256" s="283"/>
      <c r="G256" s="45">
        <v>-34723</v>
      </c>
      <c r="H256" s="10"/>
    </row>
    <row r="257" spans="1:8" ht="15.75">
      <c r="A257" s="21"/>
      <c r="B257" s="275"/>
      <c r="C257" s="272"/>
      <c r="D257" s="272"/>
      <c r="E257" s="20"/>
      <c r="F257" s="272"/>
      <c r="G257" s="279"/>
      <c r="H257" s="10"/>
    </row>
    <row r="258" spans="1:8" ht="17.25" customHeight="1">
      <c r="A258" s="21"/>
      <c r="B258" s="373" t="s">
        <v>315</v>
      </c>
      <c r="C258" s="374"/>
      <c r="D258" s="276"/>
      <c r="E258" s="277"/>
      <c r="F258" s="276"/>
      <c r="G258" s="280">
        <f>SUM(G255:G256)</f>
        <v>68919</v>
      </c>
      <c r="H258" s="10"/>
    </row>
    <row r="259" spans="1:8" ht="15.75">
      <c r="A259" s="21"/>
      <c r="B259" s="5"/>
      <c r="C259" s="10"/>
      <c r="D259" s="10"/>
      <c r="E259" s="20"/>
      <c r="F259" s="10"/>
      <c r="G259" s="10"/>
      <c r="H259" s="10"/>
    </row>
    <row r="260" spans="1:9" ht="15.75" customHeight="1">
      <c r="A260" s="21"/>
      <c r="B260" s="375" t="s">
        <v>310</v>
      </c>
      <c r="C260" s="375"/>
      <c r="D260" s="375"/>
      <c r="E260" s="375"/>
      <c r="F260" s="375"/>
      <c r="G260" s="375"/>
      <c r="H260" s="375"/>
      <c r="I260" s="375"/>
    </row>
    <row r="261" spans="1:9" ht="15.75">
      <c r="A261" s="21"/>
      <c r="B261" s="375"/>
      <c r="C261" s="375"/>
      <c r="D261" s="375"/>
      <c r="E261" s="375"/>
      <c r="F261" s="375"/>
      <c r="G261" s="375"/>
      <c r="H261" s="375"/>
      <c r="I261" s="375"/>
    </row>
    <row r="262" spans="1:8" ht="15.75" customHeight="1">
      <c r="A262" s="21"/>
      <c r="B262" s="5"/>
      <c r="C262" s="10"/>
      <c r="D262" s="10"/>
      <c r="E262" s="20"/>
      <c r="F262" s="10"/>
      <c r="G262" s="10"/>
      <c r="H262" s="10"/>
    </row>
    <row r="263" spans="1:8" ht="15.75" customHeight="1">
      <c r="A263" s="22" t="s">
        <v>311</v>
      </c>
      <c r="B263" s="302" t="s">
        <v>168</v>
      </c>
      <c r="C263" s="302"/>
      <c r="D263" s="302"/>
      <c r="E263" s="20"/>
      <c r="F263" s="10"/>
      <c r="G263" s="10"/>
      <c r="H263" s="10"/>
    </row>
    <row r="264" spans="1:8" ht="32.25" customHeight="1">
      <c r="A264" s="21"/>
      <c r="B264" s="371" t="s">
        <v>298</v>
      </c>
      <c r="C264" s="371"/>
      <c r="D264" s="371"/>
      <c r="E264" s="371"/>
      <c r="F264" s="371"/>
      <c r="G264" s="371"/>
      <c r="H264" s="371"/>
    </row>
    <row r="265" spans="1:8" ht="15.75">
      <c r="A265" s="21"/>
      <c r="B265" s="5"/>
      <c r="C265" s="10"/>
      <c r="D265" s="10"/>
      <c r="E265" s="20"/>
      <c r="F265" s="10"/>
      <c r="G265" s="10"/>
      <c r="H265" s="10"/>
    </row>
    <row r="266" spans="1:8" ht="15.75">
      <c r="A266" s="21"/>
      <c r="B266" s="5"/>
      <c r="C266" s="10"/>
      <c r="D266" s="10"/>
      <c r="E266" s="20"/>
      <c r="F266" s="10"/>
      <c r="G266" s="10"/>
      <c r="H266" s="10"/>
    </row>
    <row r="267" spans="1:8" ht="15.75">
      <c r="A267" s="21"/>
      <c r="B267" s="5"/>
      <c r="C267" s="10"/>
      <c r="D267" s="10"/>
      <c r="E267" s="20"/>
      <c r="F267" s="10"/>
      <c r="G267" s="10"/>
      <c r="H267" s="10"/>
    </row>
    <row r="268" spans="1:8" ht="15.75">
      <c r="A268" s="4"/>
      <c r="B268" s="301" t="s">
        <v>49</v>
      </c>
      <c r="C268" s="301"/>
      <c r="D268" s="301"/>
      <c r="E268" s="10"/>
      <c r="F268" s="10"/>
      <c r="G268" s="10"/>
      <c r="H268" s="10"/>
    </row>
    <row r="269" spans="1:8" ht="15.75">
      <c r="A269" s="4"/>
      <c r="B269" s="10"/>
      <c r="C269" s="10"/>
      <c r="D269" s="10"/>
      <c r="E269" s="10"/>
      <c r="F269" s="10"/>
      <c r="G269" s="10"/>
      <c r="H269" s="10"/>
    </row>
    <row r="270" spans="1:8" ht="15.75">
      <c r="A270" s="4"/>
      <c r="B270" s="33" t="s">
        <v>183</v>
      </c>
      <c r="C270" s="33"/>
      <c r="D270" s="33"/>
      <c r="E270" s="10"/>
      <c r="F270" s="10"/>
      <c r="G270" s="10"/>
      <c r="H270" s="10"/>
    </row>
    <row r="271" spans="1:8" ht="15.75">
      <c r="A271" s="4"/>
      <c r="B271" s="33" t="s">
        <v>184</v>
      </c>
      <c r="C271" s="33"/>
      <c r="D271" s="33"/>
      <c r="E271" s="10"/>
      <c r="F271" s="10"/>
      <c r="G271" s="10"/>
      <c r="H271" s="10"/>
    </row>
    <row r="272" spans="1:8" ht="15.75">
      <c r="A272" s="4"/>
      <c r="B272" s="33" t="s">
        <v>182</v>
      </c>
      <c r="C272" s="33"/>
      <c r="D272" s="33"/>
      <c r="E272" s="10"/>
      <c r="F272" s="10"/>
      <c r="G272" s="10"/>
      <c r="H272" s="10"/>
    </row>
    <row r="273" spans="1:8" ht="15.75">
      <c r="A273" s="4"/>
      <c r="B273" s="33" t="s">
        <v>50</v>
      </c>
      <c r="C273" s="33"/>
      <c r="D273" s="33"/>
      <c r="E273" s="10"/>
      <c r="F273" s="10"/>
      <c r="G273" s="10"/>
      <c r="H273" s="10"/>
    </row>
    <row r="274" spans="1:8" ht="15.75">
      <c r="A274" s="4"/>
      <c r="B274" s="350" t="s">
        <v>299</v>
      </c>
      <c r="C274" s="350"/>
      <c r="D274" s="350"/>
      <c r="E274" s="10"/>
      <c r="F274" s="10"/>
      <c r="G274" s="10"/>
      <c r="H274" s="10"/>
    </row>
    <row r="275" spans="1:8" ht="15.75">
      <c r="A275" s="5"/>
      <c r="B275" s="5"/>
      <c r="C275" s="10"/>
      <c r="D275" s="10"/>
      <c r="E275" s="10"/>
      <c r="F275" s="10"/>
      <c r="G275" s="10"/>
      <c r="H275" s="10"/>
    </row>
    <row r="276" spans="1:8" ht="15.75">
      <c r="A276" s="5"/>
      <c r="B276" s="5"/>
      <c r="C276" s="10"/>
      <c r="D276" s="10"/>
      <c r="E276" s="10"/>
      <c r="F276" s="10"/>
      <c r="G276" s="10"/>
      <c r="H276" s="10"/>
    </row>
    <row r="277" spans="1:8" ht="15.75">
      <c r="A277" s="5"/>
      <c r="B277" s="5"/>
      <c r="C277" s="10"/>
      <c r="D277" s="10"/>
      <c r="E277" s="10"/>
      <c r="F277" s="10"/>
      <c r="G277" s="10"/>
      <c r="H277" s="10"/>
    </row>
    <row r="278" spans="1:8" ht="15.75">
      <c r="A278" s="5"/>
      <c r="B278" s="5"/>
      <c r="C278" s="10"/>
      <c r="D278" s="10"/>
      <c r="E278" s="10"/>
      <c r="F278" s="10"/>
      <c r="G278" s="10"/>
      <c r="H278" s="10"/>
    </row>
    <row r="279" spans="1:8" ht="15.75">
      <c r="A279" s="5"/>
      <c r="B279" s="5"/>
      <c r="C279" s="10"/>
      <c r="D279" s="10"/>
      <c r="E279" s="10"/>
      <c r="F279" s="10"/>
      <c r="G279" s="10"/>
      <c r="H279" s="10"/>
    </row>
    <row r="280" spans="1:8" ht="15.75">
      <c r="A280" s="5"/>
      <c r="B280" s="5"/>
      <c r="C280" s="10"/>
      <c r="D280" s="10"/>
      <c r="E280" s="10"/>
      <c r="F280" s="10"/>
      <c r="G280" s="10"/>
      <c r="H280" s="10"/>
    </row>
    <row r="281" spans="1:8" ht="15.75">
      <c r="A281" s="5"/>
      <c r="B281" s="5"/>
      <c r="C281" s="10"/>
      <c r="D281" s="10"/>
      <c r="E281" s="10"/>
      <c r="F281" s="10"/>
      <c r="G281" s="10"/>
      <c r="H281" s="10"/>
    </row>
    <row r="282" spans="1:8" ht="15.75">
      <c r="A282" s="5"/>
      <c r="B282" s="5"/>
      <c r="C282" s="10"/>
      <c r="D282" s="10"/>
      <c r="E282" s="10"/>
      <c r="F282" s="10"/>
      <c r="G282" s="10"/>
      <c r="H282" s="10"/>
    </row>
    <row r="283" spans="1:8" ht="15.75">
      <c r="A283" s="5"/>
      <c r="B283" s="5"/>
      <c r="C283" s="10"/>
      <c r="D283" s="10"/>
      <c r="E283" s="10"/>
      <c r="F283" s="10"/>
      <c r="G283" s="10"/>
      <c r="H283" s="10"/>
    </row>
    <row r="284" spans="1:8" ht="15.75">
      <c r="A284" s="5"/>
      <c r="B284" s="5"/>
      <c r="C284" s="10"/>
      <c r="D284" s="10"/>
      <c r="E284" s="10"/>
      <c r="F284" s="10"/>
      <c r="G284" s="10"/>
      <c r="H284" s="10"/>
    </row>
    <row r="285" spans="1:8" ht="15.75">
      <c r="A285" s="5"/>
      <c r="B285" s="5"/>
      <c r="C285" s="10"/>
      <c r="D285" s="10"/>
      <c r="E285" s="10"/>
      <c r="F285" s="10"/>
      <c r="G285" s="10"/>
      <c r="H285" s="10"/>
    </row>
    <row r="286" spans="1:8" ht="15.75">
      <c r="A286" s="5"/>
      <c r="B286" s="5"/>
      <c r="C286" s="10"/>
      <c r="D286" s="10"/>
      <c r="E286" s="10"/>
      <c r="F286" s="10"/>
      <c r="G286" s="10"/>
      <c r="H286" s="10"/>
    </row>
    <row r="287" spans="1:8" ht="15.75">
      <c r="A287" s="5"/>
      <c r="B287" s="5"/>
      <c r="C287" s="10"/>
      <c r="D287" s="10"/>
      <c r="E287" s="10"/>
      <c r="F287" s="10"/>
      <c r="G287" s="10"/>
      <c r="H287" s="10"/>
    </row>
    <row r="288" spans="1:8" ht="15.75">
      <c r="A288" s="5"/>
      <c r="B288" s="5"/>
      <c r="C288" s="10"/>
      <c r="D288" s="10"/>
      <c r="E288" s="10"/>
      <c r="F288" s="10"/>
      <c r="G288" s="10"/>
      <c r="H288" s="10"/>
    </row>
    <row r="289" spans="1:8" ht="15.75">
      <c r="A289" s="5"/>
      <c r="B289" s="5"/>
      <c r="C289" s="10"/>
      <c r="D289" s="10"/>
      <c r="E289" s="10"/>
      <c r="F289" s="10"/>
      <c r="G289" s="10"/>
      <c r="H289" s="10"/>
    </row>
    <row r="290" spans="1:8" ht="15.75">
      <c r="A290" s="5"/>
      <c r="B290" s="5"/>
      <c r="C290" s="10"/>
      <c r="D290" s="10"/>
      <c r="E290" s="10"/>
      <c r="F290" s="10"/>
      <c r="G290" s="10"/>
      <c r="H290" s="10"/>
    </row>
    <row r="291" spans="1:8" ht="15.75">
      <c r="A291" s="5"/>
      <c r="B291" s="5"/>
      <c r="C291" s="10"/>
      <c r="D291" s="10"/>
      <c r="E291" s="10"/>
      <c r="F291" s="10"/>
      <c r="G291" s="10"/>
      <c r="H291" s="10"/>
    </row>
    <row r="292" spans="1:8" ht="15.75">
      <c r="A292" s="5"/>
      <c r="B292" s="5"/>
      <c r="C292" s="10"/>
      <c r="D292" s="10"/>
      <c r="E292" s="10"/>
      <c r="F292" s="10"/>
      <c r="G292" s="10"/>
      <c r="H292" s="10"/>
    </row>
    <row r="293" spans="1:8" ht="15.75">
      <c r="A293" s="5"/>
      <c r="B293" s="5"/>
      <c r="C293" s="10"/>
      <c r="D293" s="10"/>
      <c r="E293" s="10"/>
      <c r="F293" s="10"/>
      <c r="G293" s="10"/>
      <c r="H293" s="10"/>
    </row>
    <row r="294" spans="1:8" ht="15.75">
      <c r="A294" s="5"/>
      <c r="B294" s="5"/>
      <c r="C294" s="10"/>
      <c r="D294" s="10"/>
      <c r="E294" s="10"/>
      <c r="F294" s="10"/>
      <c r="G294" s="10"/>
      <c r="H294" s="10"/>
    </row>
    <row r="295" spans="1:8" ht="15.75">
      <c r="A295" s="5"/>
      <c r="B295" s="5"/>
      <c r="C295" s="10"/>
      <c r="D295" s="10"/>
      <c r="E295" s="10"/>
      <c r="F295" s="10"/>
      <c r="G295" s="10"/>
      <c r="H295" s="10"/>
    </row>
    <row r="296" spans="1:8" ht="15.75">
      <c r="A296" s="5"/>
      <c r="B296" s="5"/>
      <c r="C296" s="10"/>
      <c r="D296" s="10"/>
      <c r="E296" s="10"/>
      <c r="F296" s="10"/>
      <c r="G296" s="10"/>
      <c r="H296" s="10"/>
    </row>
    <row r="297" spans="1:8" ht="15.75">
      <c r="A297" s="5"/>
      <c r="B297" s="5"/>
      <c r="C297" s="10"/>
      <c r="D297" s="10"/>
      <c r="E297" s="10"/>
      <c r="F297" s="10"/>
      <c r="G297" s="10"/>
      <c r="H297" s="10"/>
    </row>
    <row r="298" spans="1:8" ht="15.75">
      <c r="A298" s="5"/>
      <c r="B298" s="5"/>
      <c r="C298" s="10"/>
      <c r="D298" s="10"/>
      <c r="E298" s="10"/>
      <c r="F298" s="10"/>
      <c r="G298" s="10"/>
      <c r="H298" s="10"/>
    </row>
    <row r="299" spans="1:8" ht="15.75">
      <c r="A299" s="5"/>
      <c r="B299" s="5"/>
      <c r="C299" s="10"/>
      <c r="D299" s="10"/>
      <c r="E299" s="10"/>
      <c r="F299" s="10"/>
      <c r="G299" s="10"/>
      <c r="H299" s="10"/>
    </row>
    <row r="300" spans="1:8" ht="15.75">
      <c r="A300" s="5"/>
      <c r="B300" s="5"/>
      <c r="C300" s="10"/>
      <c r="D300" s="10"/>
      <c r="E300" s="10"/>
      <c r="F300" s="10"/>
      <c r="G300" s="10"/>
      <c r="H300" s="10"/>
    </row>
    <row r="301" spans="1:8" ht="15.75">
      <c r="A301" s="5"/>
      <c r="B301" s="5"/>
      <c r="C301" s="10"/>
      <c r="D301" s="10"/>
      <c r="E301" s="10"/>
      <c r="F301" s="10"/>
      <c r="G301" s="10"/>
      <c r="H301" s="10"/>
    </row>
    <row r="302" spans="1:8" ht="15.75">
      <c r="A302" s="5"/>
      <c r="B302" s="5"/>
      <c r="C302" s="10"/>
      <c r="D302" s="10"/>
      <c r="E302" s="10"/>
      <c r="F302" s="10"/>
      <c r="G302" s="10"/>
      <c r="H302" s="10"/>
    </row>
    <row r="303" spans="1:8" ht="15.75">
      <c r="A303" s="5"/>
      <c r="B303" s="5"/>
      <c r="C303" s="10"/>
      <c r="D303" s="10"/>
      <c r="E303" s="10"/>
      <c r="F303" s="10"/>
      <c r="G303" s="10"/>
      <c r="H303" s="10"/>
    </row>
    <row r="304" spans="1:8" ht="15.75">
      <c r="A304" s="5"/>
      <c r="B304" s="5"/>
      <c r="C304" s="10"/>
      <c r="D304" s="10"/>
      <c r="E304" s="10"/>
      <c r="F304" s="10"/>
      <c r="G304" s="10"/>
      <c r="H304" s="10"/>
    </row>
    <row r="305" spans="1:8" ht="15.75">
      <c r="A305" s="5"/>
      <c r="B305" s="5"/>
      <c r="C305" s="10"/>
      <c r="D305" s="10"/>
      <c r="E305" s="10"/>
      <c r="F305" s="10"/>
      <c r="G305" s="10"/>
      <c r="H305" s="10"/>
    </row>
    <row r="306" spans="1:8" ht="15.75">
      <c r="A306" s="5"/>
      <c r="B306" s="5"/>
      <c r="C306" s="10"/>
      <c r="D306" s="10"/>
      <c r="E306" s="10"/>
      <c r="F306" s="10"/>
      <c r="G306" s="10"/>
      <c r="H306" s="10"/>
    </row>
    <row r="307" spans="1:8" ht="15.75">
      <c r="A307" s="5"/>
      <c r="B307" s="5"/>
      <c r="C307" s="10"/>
      <c r="D307" s="10"/>
      <c r="E307" s="10"/>
      <c r="F307" s="10"/>
      <c r="G307" s="10"/>
      <c r="H307" s="10"/>
    </row>
    <row r="308" spans="1:8" ht="15.75">
      <c r="A308" s="5"/>
      <c r="B308" s="5"/>
      <c r="C308" s="10"/>
      <c r="D308" s="10"/>
      <c r="E308" s="10"/>
      <c r="F308" s="10"/>
      <c r="G308" s="10"/>
      <c r="H308" s="10"/>
    </row>
    <row r="309" spans="1:8" ht="15.75">
      <c r="A309" s="5"/>
      <c r="B309" s="5"/>
      <c r="C309" s="10"/>
      <c r="D309" s="10"/>
      <c r="E309" s="10"/>
      <c r="F309" s="10"/>
      <c r="G309" s="10"/>
      <c r="H309" s="10"/>
    </row>
    <row r="310" spans="1:8" ht="15.75">
      <c r="A310" s="5"/>
      <c r="B310" s="5"/>
      <c r="C310" s="10"/>
      <c r="D310" s="10"/>
      <c r="E310" s="10"/>
      <c r="F310" s="10"/>
      <c r="G310" s="10"/>
      <c r="H310" s="10"/>
    </row>
    <row r="311" spans="1:8" ht="15.75">
      <c r="A311" s="5"/>
      <c r="B311" s="5"/>
      <c r="C311" s="10"/>
      <c r="D311" s="10"/>
      <c r="E311" s="10"/>
      <c r="F311" s="10"/>
      <c r="G311" s="10"/>
      <c r="H311" s="10"/>
    </row>
    <row r="312" spans="1:8" ht="15.75">
      <c r="A312" s="5"/>
      <c r="B312" s="5"/>
      <c r="C312" s="10"/>
      <c r="D312" s="10"/>
      <c r="E312" s="10"/>
      <c r="F312" s="10"/>
      <c r="G312" s="10"/>
      <c r="H312" s="10"/>
    </row>
    <row r="313" spans="1:8" ht="15.75">
      <c r="A313" s="5"/>
      <c r="B313" s="5"/>
      <c r="C313" s="10"/>
      <c r="D313" s="10"/>
      <c r="E313" s="10"/>
      <c r="F313" s="10"/>
      <c r="G313" s="10"/>
      <c r="H313" s="10"/>
    </row>
    <row r="314" spans="1:8" ht="15.75">
      <c r="A314" s="5"/>
      <c r="B314" s="5"/>
      <c r="C314" s="10"/>
      <c r="D314" s="10"/>
      <c r="E314" s="10"/>
      <c r="F314" s="10"/>
      <c r="G314" s="10"/>
      <c r="H314" s="10"/>
    </row>
    <row r="315" spans="1:8" ht="15.75">
      <c r="A315" s="5"/>
      <c r="B315" s="5"/>
      <c r="C315" s="10"/>
      <c r="D315" s="10"/>
      <c r="E315" s="10"/>
      <c r="F315" s="10"/>
      <c r="G315" s="10"/>
      <c r="H315" s="10"/>
    </row>
    <row r="316" spans="1:8" ht="15.75">
      <c r="A316" s="5"/>
      <c r="B316" s="5"/>
      <c r="C316" s="10"/>
      <c r="D316" s="10"/>
      <c r="E316" s="10"/>
      <c r="F316" s="10"/>
      <c r="G316" s="10"/>
      <c r="H316" s="10"/>
    </row>
    <row r="317" spans="1:8" ht="15.75">
      <c r="A317" s="5"/>
      <c r="B317" s="5"/>
      <c r="C317" s="10"/>
      <c r="D317" s="10"/>
      <c r="E317" s="10"/>
      <c r="F317" s="10"/>
      <c r="G317" s="10"/>
      <c r="H317" s="10"/>
    </row>
    <row r="318" spans="1:8" ht="15.75">
      <c r="A318" s="5"/>
      <c r="B318" s="5"/>
      <c r="C318" s="10"/>
      <c r="D318" s="10"/>
      <c r="E318" s="10"/>
      <c r="F318" s="10"/>
      <c r="G318" s="10"/>
      <c r="H318" s="10"/>
    </row>
    <row r="319" spans="1:8" ht="15.75">
      <c r="A319" s="5"/>
      <c r="B319" s="5"/>
      <c r="C319" s="10"/>
      <c r="D319" s="10"/>
      <c r="E319" s="10"/>
      <c r="F319" s="10"/>
      <c r="G319" s="10"/>
      <c r="H319" s="10"/>
    </row>
    <row r="320" spans="1:8" ht="15.75">
      <c r="A320" s="5"/>
      <c r="B320" s="5"/>
      <c r="C320" s="10"/>
      <c r="D320" s="10"/>
      <c r="E320" s="10"/>
      <c r="F320" s="10"/>
      <c r="G320" s="10"/>
      <c r="H320" s="10"/>
    </row>
    <row r="321" spans="1:8" ht="15.75">
      <c r="A321" s="5"/>
      <c r="B321" s="5"/>
      <c r="C321" s="10"/>
      <c r="D321" s="10"/>
      <c r="E321" s="10"/>
      <c r="F321" s="10"/>
      <c r="G321" s="10"/>
      <c r="H321" s="10"/>
    </row>
    <row r="322" spans="1:8" ht="15.75">
      <c r="A322" s="5"/>
      <c r="B322" s="5"/>
      <c r="C322" s="10"/>
      <c r="D322" s="10"/>
      <c r="E322" s="10"/>
      <c r="F322" s="10"/>
      <c r="G322" s="10"/>
      <c r="H322" s="10"/>
    </row>
    <row r="323" spans="1:8" ht="15.75">
      <c r="A323" s="5"/>
      <c r="B323" s="5"/>
      <c r="C323" s="10"/>
      <c r="D323" s="10"/>
      <c r="E323" s="10"/>
      <c r="F323" s="10"/>
      <c r="G323" s="10"/>
      <c r="H323" s="10"/>
    </row>
    <row r="324" spans="1:8" ht="15.75">
      <c r="A324" s="5"/>
      <c r="B324" s="5"/>
      <c r="C324" s="10"/>
      <c r="D324" s="10"/>
      <c r="E324" s="10"/>
      <c r="F324" s="10"/>
      <c r="G324" s="10"/>
      <c r="H324" s="10"/>
    </row>
    <row r="325" spans="1:8" ht="15.75">
      <c r="A325" s="5"/>
      <c r="B325" s="5"/>
      <c r="C325" s="10"/>
      <c r="D325" s="10"/>
      <c r="E325" s="10"/>
      <c r="F325" s="10"/>
      <c r="G325" s="10"/>
      <c r="H325" s="10"/>
    </row>
    <row r="326" spans="1:8" ht="15.75">
      <c r="A326" s="5"/>
      <c r="B326" s="5"/>
      <c r="C326" s="10"/>
      <c r="D326" s="10"/>
      <c r="E326" s="10"/>
      <c r="F326" s="10"/>
      <c r="G326" s="10"/>
      <c r="H326" s="10"/>
    </row>
    <row r="327" spans="1:8" ht="15.75">
      <c r="A327" s="5"/>
      <c r="B327" s="5"/>
      <c r="C327" s="10"/>
      <c r="D327" s="10"/>
      <c r="E327" s="10"/>
      <c r="F327" s="10"/>
      <c r="G327" s="10"/>
      <c r="H327" s="10"/>
    </row>
    <row r="328" spans="1:8" ht="15.75">
      <c r="A328" s="5"/>
      <c r="B328" s="5"/>
      <c r="C328" s="10"/>
      <c r="D328" s="10"/>
      <c r="E328" s="10"/>
      <c r="F328" s="10"/>
      <c r="G328" s="10"/>
      <c r="H328" s="10"/>
    </row>
    <row r="329" spans="1:8" ht="15.75">
      <c r="A329" s="5"/>
      <c r="B329" s="5"/>
      <c r="C329" s="10"/>
      <c r="D329" s="10"/>
      <c r="E329" s="10"/>
      <c r="F329" s="10"/>
      <c r="G329" s="10"/>
      <c r="H329" s="10"/>
    </row>
    <row r="330" spans="1:8" ht="15.75">
      <c r="A330" s="5"/>
      <c r="B330" s="5"/>
      <c r="C330" s="10"/>
      <c r="D330" s="10"/>
      <c r="E330" s="10"/>
      <c r="F330" s="10"/>
      <c r="G330" s="10"/>
      <c r="H330" s="10"/>
    </row>
    <row r="331" spans="1:8" ht="15.75">
      <c r="A331" s="5"/>
      <c r="B331" s="5"/>
      <c r="C331" s="10"/>
      <c r="D331" s="10"/>
      <c r="E331" s="10"/>
      <c r="F331" s="10"/>
      <c r="G331" s="10"/>
      <c r="H331" s="10"/>
    </row>
    <row r="332" spans="1:8" ht="15.75">
      <c r="A332" s="5"/>
      <c r="B332" s="5"/>
      <c r="C332" s="10"/>
      <c r="D332" s="10"/>
      <c r="E332" s="10"/>
      <c r="F332" s="10"/>
      <c r="G332" s="10"/>
      <c r="H332" s="10"/>
    </row>
    <row r="333" spans="1:8" ht="15.75">
      <c r="A333" s="5"/>
      <c r="B333" s="5"/>
      <c r="C333" s="10"/>
      <c r="D333" s="10"/>
      <c r="E333" s="10"/>
      <c r="F333" s="10"/>
      <c r="G333" s="10"/>
      <c r="H333" s="10"/>
    </row>
    <row r="334" spans="1:8" ht="15.75">
      <c r="A334" s="5"/>
      <c r="B334" s="5"/>
      <c r="C334" s="10"/>
      <c r="D334" s="10"/>
      <c r="E334" s="10"/>
      <c r="F334" s="10"/>
      <c r="G334" s="10"/>
      <c r="H334" s="10"/>
    </row>
    <row r="335" spans="1:8" ht="15.75">
      <c r="A335" s="5"/>
      <c r="B335" s="5"/>
      <c r="C335" s="10"/>
      <c r="D335" s="10"/>
      <c r="E335" s="10"/>
      <c r="F335" s="10"/>
      <c r="G335" s="10"/>
      <c r="H335" s="10"/>
    </row>
    <row r="336" spans="1:8" ht="15.75">
      <c r="A336" s="5"/>
      <c r="B336" s="5"/>
      <c r="C336" s="10"/>
      <c r="D336" s="10"/>
      <c r="E336" s="10"/>
      <c r="F336" s="10"/>
      <c r="G336" s="10"/>
      <c r="H336" s="10"/>
    </row>
    <row r="337" spans="1:8" ht="15.75">
      <c r="A337" s="5"/>
      <c r="B337" s="5"/>
      <c r="C337" s="10"/>
      <c r="D337" s="10"/>
      <c r="E337" s="10"/>
      <c r="F337" s="10"/>
      <c r="G337" s="10"/>
      <c r="H337" s="10"/>
    </row>
    <row r="338" spans="1:8" ht="15.75">
      <c r="A338" s="5"/>
      <c r="B338" s="5"/>
      <c r="C338" s="10"/>
      <c r="D338" s="10"/>
      <c r="E338" s="10"/>
      <c r="F338" s="10"/>
      <c r="G338" s="10"/>
      <c r="H338" s="10"/>
    </row>
    <row r="339" spans="1:8" ht="15.75">
      <c r="A339" s="5"/>
      <c r="B339" s="5"/>
      <c r="C339" s="10"/>
      <c r="D339" s="10"/>
      <c r="E339" s="10"/>
      <c r="F339" s="10"/>
      <c r="G339" s="10"/>
      <c r="H339" s="10"/>
    </row>
    <row r="340" spans="1:5" ht="15.75">
      <c r="A340" s="5"/>
      <c r="B340" s="5"/>
      <c r="C340" s="10"/>
      <c r="D340" s="10"/>
      <c r="E340" s="10"/>
    </row>
    <row r="341" spans="2:5" ht="15.75">
      <c r="B341" s="5"/>
      <c r="C341" s="10"/>
      <c r="D341" s="10"/>
      <c r="E341" s="10"/>
    </row>
    <row r="342" spans="2:5" ht="15.75">
      <c r="B342" s="5"/>
      <c r="C342" s="10"/>
      <c r="D342" s="10"/>
      <c r="E342" s="10"/>
    </row>
    <row r="343" spans="2:5" ht="15.75">
      <c r="B343" s="5"/>
      <c r="C343" s="10"/>
      <c r="D343" s="10"/>
      <c r="E343" s="10"/>
    </row>
    <row r="344" ht="15.75">
      <c r="E344" s="10"/>
    </row>
    <row r="345" ht="15.75">
      <c r="E345" s="10"/>
    </row>
    <row r="346" ht="15.75">
      <c r="E346" s="10"/>
    </row>
    <row r="347" ht="15.75">
      <c r="E347" s="10"/>
    </row>
  </sheetData>
  <mergeCells count="140">
    <mergeCell ref="B274:D274"/>
    <mergeCell ref="B241:D241"/>
    <mergeCell ref="B263:D263"/>
    <mergeCell ref="B264:H264"/>
    <mergeCell ref="B268:D268"/>
    <mergeCell ref="B247:F247"/>
    <mergeCell ref="B258:C258"/>
    <mergeCell ref="B260:I261"/>
    <mergeCell ref="B252:E252"/>
    <mergeCell ref="B256:E256"/>
    <mergeCell ref="B230:D230"/>
    <mergeCell ref="B232:D232"/>
    <mergeCell ref="B238:C238"/>
    <mergeCell ref="B239:D239"/>
    <mergeCell ref="B215:H215"/>
    <mergeCell ref="B216:I216"/>
    <mergeCell ref="B222:I222"/>
    <mergeCell ref="B223:C223"/>
    <mergeCell ref="B219:I219"/>
    <mergeCell ref="B221:I221"/>
    <mergeCell ref="B218:I218"/>
    <mergeCell ref="B208:I208"/>
    <mergeCell ref="B209:I209"/>
    <mergeCell ref="B211:H211"/>
    <mergeCell ref="B212:I212"/>
    <mergeCell ref="B192:H192"/>
    <mergeCell ref="B195:H195"/>
    <mergeCell ref="B196:H196"/>
    <mergeCell ref="B207:H207"/>
    <mergeCell ref="B184:I184"/>
    <mergeCell ref="B187:H187"/>
    <mergeCell ref="B188:H188"/>
    <mergeCell ref="B191:I191"/>
    <mergeCell ref="B179:C179"/>
    <mergeCell ref="B180:D180"/>
    <mergeCell ref="B181:I181"/>
    <mergeCell ref="B183:H183"/>
    <mergeCell ref="B163:I163"/>
    <mergeCell ref="B165:H165"/>
    <mergeCell ref="B166:I166"/>
    <mergeCell ref="B168:H168"/>
    <mergeCell ref="C159:D159"/>
    <mergeCell ref="C160:D160"/>
    <mergeCell ref="C161:D161"/>
    <mergeCell ref="C162:D162"/>
    <mergeCell ref="B156:H156"/>
    <mergeCell ref="C157:D157"/>
    <mergeCell ref="G157:H158"/>
    <mergeCell ref="C158:D158"/>
    <mergeCell ref="B143:E143"/>
    <mergeCell ref="B148:E148"/>
    <mergeCell ref="B153:H153"/>
    <mergeCell ref="B154:I154"/>
    <mergeCell ref="C144:D144"/>
    <mergeCell ref="B129:H129"/>
    <mergeCell ref="B132:D132"/>
    <mergeCell ref="B137:E137"/>
    <mergeCell ref="B140:E140"/>
    <mergeCell ref="B133:H133"/>
    <mergeCell ref="B114:C114"/>
    <mergeCell ref="B115:C115"/>
    <mergeCell ref="B126:I126"/>
    <mergeCell ref="B128:H128"/>
    <mergeCell ref="B116:C116"/>
    <mergeCell ref="B121:H121"/>
    <mergeCell ref="B125:H125"/>
    <mergeCell ref="D113:E113"/>
    <mergeCell ref="F113:G113"/>
    <mergeCell ref="H113:I113"/>
    <mergeCell ref="J113:K113"/>
    <mergeCell ref="D112:E112"/>
    <mergeCell ref="F112:G112"/>
    <mergeCell ref="H112:I112"/>
    <mergeCell ref="J112:K112"/>
    <mergeCell ref="B99:H99"/>
    <mergeCell ref="B100:I100"/>
    <mergeCell ref="B104:I105"/>
    <mergeCell ref="B103:H103"/>
    <mergeCell ref="B93:I93"/>
    <mergeCell ref="B95:H95"/>
    <mergeCell ref="B96:H96"/>
    <mergeCell ref="C97:H97"/>
    <mergeCell ref="B86:I86"/>
    <mergeCell ref="B88:H88"/>
    <mergeCell ref="B89:H89"/>
    <mergeCell ref="B92:H92"/>
    <mergeCell ref="B72:I75"/>
    <mergeCell ref="B77:I79"/>
    <mergeCell ref="B81:G81"/>
    <mergeCell ref="B84:G84"/>
    <mergeCell ref="B51:H51"/>
    <mergeCell ref="B52:I56"/>
    <mergeCell ref="B59:I61"/>
    <mergeCell ref="B71:H71"/>
    <mergeCell ref="B39:G39"/>
    <mergeCell ref="B41:I42"/>
    <mergeCell ref="B44:H44"/>
    <mergeCell ref="B45:I50"/>
    <mergeCell ref="B173:D173"/>
    <mergeCell ref="B18:I18"/>
    <mergeCell ref="B21:G21"/>
    <mergeCell ref="B22:G22"/>
    <mergeCell ref="B23:G23"/>
    <mergeCell ref="B34:G34"/>
    <mergeCell ref="B35:G35"/>
    <mergeCell ref="B36:G36"/>
    <mergeCell ref="B37:G37"/>
    <mergeCell ref="B38:G38"/>
    <mergeCell ref="C12:H12"/>
    <mergeCell ref="B14:I14"/>
    <mergeCell ref="B16:I16"/>
    <mergeCell ref="B15:H15"/>
    <mergeCell ref="A8:I8"/>
    <mergeCell ref="A9:I9"/>
    <mergeCell ref="A10:I10"/>
    <mergeCell ref="A11:I11"/>
    <mergeCell ref="B24:G24"/>
    <mergeCell ref="B25:G25"/>
    <mergeCell ref="B26:G26"/>
    <mergeCell ref="B27:G27"/>
    <mergeCell ref="B28:G28"/>
    <mergeCell ref="B29:G29"/>
    <mergeCell ref="B107:H107"/>
    <mergeCell ref="B108:I108"/>
    <mergeCell ref="B82:G82"/>
    <mergeCell ref="B83:G83"/>
    <mergeCell ref="B30:G30"/>
    <mergeCell ref="B31:G31"/>
    <mergeCell ref="B32:G32"/>
    <mergeCell ref="B33:G33"/>
    <mergeCell ref="B254:C254"/>
    <mergeCell ref="B109:I109"/>
    <mergeCell ref="B110:H110"/>
    <mergeCell ref="D111:G111"/>
    <mergeCell ref="H111:K111"/>
    <mergeCell ref="B178:C178"/>
    <mergeCell ref="B122:I122"/>
    <mergeCell ref="B177:D177"/>
    <mergeCell ref="B169:H169"/>
    <mergeCell ref="B171:H171"/>
  </mergeCells>
  <printOptions/>
  <pageMargins left="0.6299212598425197" right="0.3937007874015748" top="0.5905511811023623" bottom="0.35433070866141736" header="0.3937007874015748" footer="0.1968503937007874"/>
  <pageSetup fitToHeight="4" horizontalDpi="600" verticalDpi="600" orientation="portrait" scale="71" r:id="rId2"/>
  <headerFooter alignWithMargins="0">
    <oddFooter>&amp;CPage &amp;P of &amp;N</oddFooter>
  </headerFooter>
  <rowBreaks count="5" manualBreakCount="5">
    <brk id="47" max="255" man="1"/>
    <brk id="91" max="9" man="1"/>
    <brk id="131" max="9" man="1"/>
    <brk id="182" max="9" man="1"/>
    <brk id="23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azihan-manan</cp:lastModifiedBy>
  <cp:lastPrinted>2011-02-21T06:15:09Z</cp:lastPrinted>
  <dcterms:created xsi:type="dcterms:W3CDTF">2002-11-14T19:07:56Z</dcterms:created>
  <dcterms:modified xsi:type="dcterms:W3CDTF">2011-02-23T07:11:23Z</dcterms:modified>
  <cp:category/>
  <cp:version/>
  <cp:contentType/>
  <cp:contentStatus/>
</cp:coreProperties>
</file>